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" windowWidth="2376" windowHeight="1140" tabRatio="645"/>
  </bookViews>
  <sheets>
    <sheet name="Form I" sheetId="1" r:id="rId1"/>
    <sheet name="Form II" sheetId="5" r:id="rId2"/>
    <sheet name="Appendix I" sheetId="12" r:id="rId3"/>
    <sheet name="Appendix-II" sheetId="8" r:id="rId4"/>
    <sheet name="Appendix III" sheetId="9" r:id="rId5"/>
    <sheet name="Appendix IV A" sheetId="19" r:id="rId6"/>
    <sheet name="Appendix IV B" sheetId="23" r:id="rId7"/>
    <sheet name="Appendix V" sheetId="11" r:id="rId8"/>
    <sheet name="Appendix VI" sheetId="20" r:id="rId9"/>
  </sheets>
  <definedNames>
    <definedName name="_xlnm.Print_Area" localSheetId="2">'Appendix I'!$A$1:$Q$29</definedName>
    <definedName name="_xlnm.Print_Area" localSheetId="4">'Appendix III'!$A$1:$I$32</definedName>
    <definedName name="_xlnm.Print_Area" localSheetId="5">'Appendix IV A'!$A$1:$R$29</definedName>
    <definedName name="_xlnm.Print_Area" localSheetId="6">'Appendix IV B'!$A$1:$J$31</definedName>
    <definedName name="_xlnm.Print_Area" localSheetId="7">'Appendix V'!$A$1:$E$27</definedName>
    <definedName name="_xlnm.Print_Area" localSheetId="8">'Appendix VI'!$A$1:$K$30</definedName>
    <definedName name="_xlnm.Print_Area" localSheetId="3">'Appendix-II'!$A$1:$H$29</definedName>
    <definedName name="_xlnm.Print_Area" localSheetId="0">'Form I'!$A$1:$H$33</definedName>
    <definedName name="_xlnm.Print_Area" localSheetId="1">'Form II'!$A$1:$I$33</definedName>
  </definedNames>
  <calcPr calcId="124519"/>
</workbook>
</file>

<file path=xl/calcChain.xml><?xml version="1.0" encoding="utf-8"?>
<calcChain xmlns="http://schemas.openxmlformats.org/spreadsheetml/2006/main">
  <c r="I17" i="23"/>
  <c r="I12"/>
  <c r="I13"/>
  <c r="I14"/>
  <c r="I15"/>
  <c r="I16"/>
  <c r="I11"/>
  <c r="G12"/>
  <c r="G13"/>
  <c r="G14"/>
  <c r="G15"/>
  <c r="G16"/>
  <c r="G11"/>
  <c r="Q18" i="19"/>
  <c r="M15"/>
  <c r="M14"/>
  <c r="M13"/>
  <c r="M12"/>
  <c r="M11"/>
  <c r="H21" i="9"/>
  <c r="H12"/>
  <c r="H13"/>
  <c r="H14"/>
  <c r="H15"/>
  <c r="H16"/>
  <c r="H17"/>
  <c r="H18"/>
  <c r="H19"/>
  <c r="H20"/>
  <c r="H11"/>
  <c r="P10" i="12"/>
  <c r="N10"/>
  <c r="M10"/>
  <c r="L10"/>
  <c r="K10"/>
  <c r="J10"/>
  <c r="I10"/>
  <c r="H10"/>
  <c r="L11"/>
  <c r="L12"/>
  <c r="L13"/>
  <c r="L14"/>
  <c r="L17" i="19"/>
  <c r="Q16"/>
  <c r="Q15" s="1"/>
  <c r="O15"/>
  <c r="N15"/>
  <c r="L15"/>
  <c r="K15" s="1"/>
  <c r="J15"/>
  <c r="I15"/>
  <c r="O14"/>
  <c r="N14"/>
  <c r="L14"/>
  <c r="K14" s="1"/>
  <c r="J14"/>
  <c r="I14"/>
  <c r="Q13" s="1"/>
  <c r="O13"/>
  <c r="N13"/>
  <c r="L13"/>
  <c r="K13" s="1"/>
  <c r="J13"/>
  <c r="I13"/>
  <c r="O12"/>
  <c r="N12"/>
  <c r="L12"/>
  <c r="K12" s="1"/>
  <c r="J12"/>
  <c r="I12"/>
  <c r="Q11" s="1"/>
  <c r="O11"/>
  <c r="N11"/>
  <c r="Q14" l="1"/>
  <c r="Q12"/>
  <c r="Q17" s="1"/>
  <c r="L11"/>
  <c r="K11" s="1"/>
  <c r="J11"/>
  <c r="I11"/>
  <c r="F20" i="9"/>
  <c r="F19"/>
  <c r="F18"/>
  <c r="F17"/>
  <c r="F16"/>
  <c r="F15"/>
  <c r="F14"/>
  <c r="F13"/>
  <c r="F12"/>
  <c r="F11"/>
  <c r="K16" i="12" l="1"/>
  <c r="P14" s="1"/>
  <c r="N14"/>
  <c r="M14"/>
  <c r="K14" s="1"/>
  <c r="J14" s="1"/>
  <c r="I14"/>
  <c r="H14"/>
  <c r="P13" s="1"/>
  <c r="N13"/>
  <c r="M13"/>
  <c r="K13" s="1"/>
  <c r="J13" s="1"/>
  <c r="I13"/>
  <c r="H13"/>
  <c r="P12" s="1"/>
  <c r="N12"/>
  <c r="M12"/>
  <c r="K12" s="1"/>
  <c r="J12" s="1"/>
  <c r="I12"/>
  <c r="H12"/>
  <c r="P11"/>
  <c r="N11"/>
  <c r="M11"/>
  <c r="K11" s="1"/>
  <c r="J11" s="1"/>
  <c r="I11"/>
  <c r="H11"/>
  <c r="Q19" i="19"/>
  <c r="P16" i="12"/>
  <c r="P18" s="1"/>
  <c r="P17"/>
</calcChain>
</file>

<file path=xl/sharedStrings.xml><?xml version="1.0" encoding="utf-8"?>
<sst xmlns="http://schemas.openxmlformats.org/spreadsheetml/2006/main" count="232" uniqueCount="145">
  <si>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</si>
  <si>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</si>
  <si>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</si>
  <si>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</si>
  <si>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</si>
  <si>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</si>
  <si>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</si>
  <si>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</si>
  <si>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</si>
  <si>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>Signature of Head of  the Department</t>
  </si>
  <si>
    <t xml:space="preserve">NAME OF THE DEPARTMENT ________________________________                                                                                                                            </t>
  </si>
  <si>
    <t>TOTAL</t>
  </si>
  <si>
    <t>Gross Total</t>
  </si>
  <si>
    <t>Remarks</t>
  </si>
  <si>
    <t xml:space="preserve"> </t>
  </si>
  <si>
    <t>SL.NO.</t>
  </si>
  <si>
    <t>REMARKS</t>
  </si>
  <si>
    <t>DAILY WAGES</t>
  </si>
  <si>
    <t>DEPARTMENT OF ________________________________________________________</t>
  </si>
  <si>
    <t>DATE OF RETIREMENT</t>
  </si>
  <si>
    <t>ESTIMATED NUMBER OF E.L. CREDIT ON THE DATE OF RETIREMENT</t>
  </si>
  <si>
    <t>ACTUAL</t>
  </si>
  <si>
    <t>DESIG-NATION</t>
  </si>
  <si>
    <t>GRADE PAY</t>
  </si>
  <si>
    <t>NAME OF THE EMPLOYEES</t>
  </si>
  <si>
    <t>APPENDIX -II</t>
  </si>
  <si>
    <t xml:space="preserve">NPA IF ANY  </t>
  </si>
  <si>
    <t>Demand No. :</t>
  </si>
  <si>
    <t>CONSOLIDATED  ESTIMATE OF REVENUE RECEIPTS</t>
  </si>
  <si>
    <t>ESTIMATE</t>
  </si>
  <si>
    <t>Total</t>
  </si>
  <si>
    <t>CONSOLIDATED ESTIMATE OF  EXPENDITURE</t>
  </si>
  <si>
    <t>OTHER ALLOW-ANCES PER ANNUM $</t>
  </si>
  <si>
    <t>$Please attach relevant notification.</t>
  </si>
  <si>
    <t>Grand Total</t>
  </si>
  <si>
    <t>ESTIMATE OF LEAVE ENCASHMENT</t>
  </si>
  <si>
    <t>APPENDIX -V</t>
  </si>
  <si>
    <t>PARTICULARS AND NATURE OF MAJOR, MINOR AND DETAILED HEADS</t>
  </si>
  <si>
    <t>STOCK SUSPENSE/CIVIL DEPOSITS AND OTHER TRANSACTIONS UNDER PUBLIC ACCOUNTS</t>
  </si>
  <si>
    <t>Examples:</t>
  </si>
  <si>
    <r>
      <t>8121</t>
    </r>
    <r>
      <rPr>
        <sz val="11"/>
        <rFont val="Times New Roman"/>
        <family val="1"/>
      </rPr>
      <t xml:space="preserve"> (operated by </t>
    </r>
    <r>
      <rPr>
        <b/>
        <sz val="11"/>
        <rFont val="Times New Roman"/>
        <family val="1"/>
      </rPr>
      <t>LR&amp;DMD</t>
    </r>
    <r>
      <rPr>
        <sz val="11"/>
        <rFont val="Times New Roman"/>
        <family val="1"/>
      </rPr>
      <t>)</t>
    </r>
  </si>
  <si>
    <r>
      <t xml:space="preserve">8222 </t>
    </r>
    <r>
      <rPr>
        <sz val="11"/>
        <rFont val="Times New Roman"/>
        <family val="1"/>
      </rPr>
      <t xml:space="preserve">(operated by </t>
    </r>
    <r>
      <rPr>
        <b/>
        <sz val="11"/>
        <rFont val="Times New Roman"/>
        <family val="1"/>
      </rPr>
      <t>FRED</t>
    </r>
    <r>
      <rPr>
        <sz val="11"/>
        <rFont val="Times New Roman"/>
        <family val="1"/>
      </rPr>
      <t>)</t>
    </r>
  </si>
  <si>
    <r>
      <t xml:space="preserve">8235 </t>
    </r>
    <r>
      <rPr>
        <sz val="11"/>
        <rFont val="Times New Roman"/>
        <family val="1"/>
      </rPr>
      <t xml:space="preserve">(operated by </t>
    </r>
    <r>
      <rPr>
        <b/>
        <sz val="11"/>
        <rFont val="Times New Roman"/>
        <family val="1"/>
      </rPr>
      <t>FRED i/c CTD,
FE&amp;WLMD</t>
    </r>
    <r>
      <rPr>
        <sz val="11"/>
        <rFont val="Times New Roman"/>
        <family val="1"/>
      </rPr>
      <t>)</t>
    </r>
  </si>
  <si>
    <r>
      <t xml:space="preserve">8342 </t>
    </r>
    <r>
      <rPr>
        <sz val="11"/>
        <rFont val="Times New Roman"/>
        <family val="1"/>
      </rPr>
      <t xml:space="preserve">(operated by </t>
    </r>
    <r>
      <rPr>
        <b/>
        <sz val="11"/>
        <rFont val="Times New Roman"/>
        <family val="1"/>
      </rPr>
      <t>Pension Division</t>
    </r>
    <r>
      <rPr>
        <sz val="11"/>
        <rFont val="Times New Roman"/>
        <family val="1"/>
      </rPr>
      <t>)</t>
    </r>
  </si>
  <si>
    <r>
      <t xml:space="preserve">8443 </t>
    </r>
    <r>
      <rPr>
        <sz val="11"/>
        <rFont val="Times New Roman"/>
        <family val="1"/>
      </rPr>
      <t xml:space="preserve">(operated by </t>
    </r>
    <r>
      <rPr>
        <b/>
        <sz val="11"/>
        <rFont val="Times New Roman"/>
        <family val="1"/>
      </rPr>
      <t>all PWD</t>
    </r>
    <r>
      <rPr>
        <sz val="11"/>
        <rFont val="Times New Roman"/>
        <family val="1"/>
      </rPr>
      <t>)</t>
    </r>
  </si>
  <si>
    <r>
      <t xml:space="preserve">8658 </t>
    </r>
    <r>
      <rPr>
        <sz val="11"/>
        <rFont val="Times New Roman"/>
        <family val="1"/>
      </rPr>
      <t xml:space="preserve">(operated by </t>
    </r>
    <r>
      <rPr>
        <b/>
        <sz val="11"/>
        <rFont val="Times New Roman"/>
        <family val="1"/>
      </rPr>
      <t>DOP</t>
    </r>
    <r>
      <rPr>
        <sz val="11"/>
        <rFont val="Times New Roman"/>
        <family val="1"/>
      </rPr>
      <t xml:space="preserve">-AIS officers
GIS Subscription) </t>
    </r>
  </si>
  <si>
    <t>RECEIPT</t>
  </si>
  <si>
    <t>DISBURSEMENT</t>
  </si>
  <si>
    <t>GPF/CPF No.</t>
  </si>
  <si>
    <t>TOTAL
(5+6+7)
x 12 MONTHS</t>
  </si>
  <si>
    <t>TOTAL (8+10)</t>
  </si>
  <si>
    <t>TOTAL PER YEAR (col 11+12+13+14+15)</t>
  </si>
  <si>
    <t>Plus 15 % (on total of col 11)</t>
  </si>
  <si>
    <r>
      <t xml:space="preserve">8672 </t>
    </r>
    <r>
      <rPr>
        <sz val="11"/>
        <rFont val="Times New Roman"/>
        <family val="1"/>
      </rPr>
      <t xml:space="preserve">(Deparments operating
</t>
    </r>
    <r>
      <rPr>
        <b/>
        <sz val="11"/>
        <rFont val="Times New Roman"/>
        <family val="1"/>
      </rPr>
      <t>cash imprest</t>
    </r>
    <r>
      <rPr>
        <sz val="11"/>
        <rFont val="Times New Roman"/>
        <family val="1"/>
      </rPr>
      <t>)</t>
    </r>
  </si>
  <si>
    <t>Stock Suspense</t>
  </si>
  <si>
    <t>$ to include HRA only if drawn prior to retirement</t>
  </si>
  <si>
    <t>* Please restrict the size of the paper to A4</t>
  </si>
  <si>
    <t>2015-16</t>
  </si>
  <si>
    <t xml:space="preserve"> Signature of Drawing and Disbursing Officer</t>
  </si>
  <si>
    <t>( Figures in Rupees)</t>
  </si>
  <si>
    <t>EMPLOYEE Code No.</t>
  </si>
  <si>
    <t>EMPLOYEE CODE NO.</t>
  </si>
  <si>
    <t>NOMINAL ROLL OF REGULAR EMPLOYEES ONLY</t>
  </si>
  <si>
    <t>APPENDIX - I</t>
  </si>
  <si>
    <t>APPENDIX -III</t>
  </si>
  <si>
    <t>2016-17</t>
  </si>
  <si>
    <t>(Rs. in Thousand)</t>
  </si>
  <si>
    <t>2018-19
(B.E.)</t>
  </si>
  <si>
    <t>S.B.C.A @ 10% (on col 11)</t>
  </si>
  <si>
    <t xml:space="preserve">         (Figures in Rupees)</t>
  </si>
  <si>
    <t>H.R.A. @ 15%            (on col 11)</t>
  </si>
  <si>
    <t xml:space="preserve">Plus 15% (on total of col 11) </t>
  </si>
  <si>
    <t>Signature of DDO</t>
  </si>
  <si>
    <t>Signature of RCO</t>
  </si>
  <si>
    <t>2017-18</t>
  </si>
  <si>
    <t>2018-19
(R.E.)</t>
  </si>
  <si>
    <t>2019-20
(B.E.)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</si>
  <si>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</si>
  <si>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</si>
  <si>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Signature of HOD/HOO</t>
  </si>
  <si>
    <t>ESTIMATED AMOUNT OF LEAVE ENCASHMENT for the financial year 2019-20</t>
  </si>
  <si>
    <t>TOTAL PER ANNUM for the financial year 2019-20
(365 x Col. 5)</t>
  </si>
  <si>
    <t>PAY IN THE PAY BAND AS ON 1.4.2019</t>
  </si>
  <si>
    <t>INCRE-
MENT FOR THE YEAR FROM JULY 2019</t>
  </si>
  <si>
    <t>ESTIMATED 
OPENING BALANCE 1.4.2019</t>
  </si>
  <si>
    <t xml:space="preserve">ESTIMATED CLOSING BALANCE AS ON 31.3.2020
</t>
  </si>
  <si>
    <t>Scheme 1</t>
  </si>
  <si>
    <t>Scheme 2</t>
  </si>
  <si>
    <t>APPENDIX -IV A</t>
  </si>
  <si>
    <t>APPENDIX -IV B</t>
  </si>
  <si>
    <t>TOTAL
(6+7+8)
x 12 MONTHS</t>
  </si>
  <si>
    <t>TOTAL INCRE-
MENT FOR THE YEAR (Col 10 x 8 MONTHS)</t>
  </si>
  <si>
    <t>TOTAL (9+11)</t>
  </si>
  <si>
    <t>S.B.C.A. @ 10% (on col 12)</t>
  </si>
  <si>
    <t>H.R.A . @ 15% (on col 12)</t>
  </si>
  <si>
    <t>TOTAL PER YEAR (col 12+13+14+15+16)</t>
  </si>
  <si>
    <t>CONSOLIDATED PAY</t>
  </si>
  <si>
    <t>OTHER ALLOWANCES PER ANNUM $$</t>
  </si>
  <si>
    <t>$$ Please attach relevant notification.</t>
  </si>
  <si>
    <t>APPENDIX -VI</t>
  </si>
  <si>
    <t>MOBILIZATION ADVANCE DRAWN AND RECOVERED</t>
  </si>
  <si>
    <t>Name of the work</t>
  </si>
  <si>
    <t>Sanctioned Cost</t>
  </si>
  <si>
    <t>Name of the Contractor drawing the advance</t>
  </si>
  <si>
    <t>Bank Guarantee</t>
  </si>
  <si>
    <t>Name of Bank</t>
  </si>
  <si>
    <t>Amount of Bank Guarantee</t>
  </si>
  <si>
    <t xml:space="preserve">Valid till </t>
  </si>
  <si>
    <t xml:space="preserve">Interest charged </t>
  </si>
  <si>
    <t xml:space="preserve">$$ Government Approval to be enclosed </t>
  </si>
  <si>
    <t>Outsatnding Mobilization Advance as on 01.04.2017</t>
  </si>
  <si>
    <t>D.A.        @151%   (on Col 11)</t>
  </si>
  <si>
    <t>D.A.        @151%   (on Col 12)</t>
  </si>
  <si>
    <t xml:space="preserve">NPA IF ANY  $ </t>
  </si>
  <si>
    <t>Signature of D&amp;DO</t>
  </si>
  <si>
    <t>Signature of Head of the Department/HOD</t>
  </si>
  <si>
    <t>PAY IN THE PAY BAND+GRADE PAY+DA+ SBCA+HRA                  $</t>
  </si>
  <si>
    <t>DETAILS OF MUSTER ROLL EMPLOYEES Only</t>
  </si>
  <si>
    <t>Other Allowance $</t>
  </si>
  <si>
    <t>Total (6+7)</t>
  </si>
  <si>
    <t>$ To be supported by relevant notification/government approval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</si>
  <si>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TIME SCALE OF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</si>
  <si>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t>CATEGARY OF EMPLOYEE (i.e WORKCHARGED/ADHOC/CO-TERMINUS)</t>
  </si>
  <si>
    <t>Signature of Head of  the Department/HOO</t>
  </si>
  <si>
    <t xml:space="preserve">                                                                              F O R M – I                                                            </t>
  </si>
  <si>
    <t>Demand No.</t>
  </si>
  <si>
    <t>2019-20 (B.E.)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</si>
  <si>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</si>
  <si>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>TOTAL INCRE-
MENT FOR THE YEAR
 (Col 9 X 8 Months)</t>
  </si>
  <si>
    <t xml:space="preserve">REMARKS </t>
  </si>
  <si>
    <t>$ Please attach relevant notification.</t>
  </si>
  <si>
    <t>(This Form to be submitted to the Office of Director, Pension, FRED)</t>
  </si>
  <si>
    <t>(Figures in Rupees)</t>
  </si>
  <si>
    <t>TO BE SUMBITTED TO THE OFFICE OF THE  DIRECTOR, PGIPF, FRED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</si>
  <si>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</si>
  <si>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</si>
  <si>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</si>
  <si>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CATEGARY OF EMPLOYEE i.e WORKCHARGED/ ADHOC/  
CO-TERMINUS</t>
  </si>
  <si>
    <t>TOTAL PER YEAR
(7+8+9)</t>
  </si>
  <si>
    <t>Mobilization advance drawn 2017-18 
$$</t>
  </si>
  <si>
    <t>Mobilization Advance Recovered during
 2017-18</t>
  </si>
  <si>
    <r>
      <t xml:space="preserve">Outsatnding Mobilization Advance  Balance as on 31.03.2018
</t>
    </r>
    <r>
      <rPr>
        <b/>
        <i/>
        <sz val="10"/>
        <rFont val="Times New Roman"/>
        <family val="1"/>
      </rPr>
      <t>(col 4+5-9)</t>
    </r>
  </si>
  <si>
    <r>
      <t>DEBITABLE HEAD...</t>
    </r>
    <r>
      <rPr>
        <b/>
        <i/>
        <sz val="11"/>
        <rFont val="Times New Roman"/>
        <family val="1"/>
      </rPr>
      <t>........ (15 digit Expenditure Head)..............</t>
    </r>
  </si>
  <si>
    <t>TOTAL
 (Col 6*12)</t>
  </si>
  <si>
    <t>(Figure in Rupees)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</si>
</sst>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174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3" fillId="0" borderId="10" xfId="0" applyFont="1" applyBorder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12" xfId="0" applyFont="1" applyBorder="1" applyAlignment="1">
      <alignment horizontal="center" wrapText="1"/>
    </xf>
    <xf numFmtId="0" fontId="4" fillId="0" borderId="14" xfId="0" applyFont="1" applyBorder="1"/>
    <xf numFmtId="0" fontId="4" fillId="0" borderId="15" xfId="0" applyFont="1" applyBorder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/>
    <xf numFmtId="1" fontId="4" fillId="0" borderId="10" xfId="0" applyNumberFormat="1" applyFont="1" applyBorder="1" applyAlignment="1"/>
    <xf numFmtId="1" fontId="4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right" vertical="top" wrapText="1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/>
    <xf numFmtId="0" fontId="4" fillId="0" borderId="14" xfId="0" applyFont="1" applyBorder="1" applyAlignment="1"/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1" fontId="3" fillId="0" borderId="10" xfId="0" applyNumberFormat="1" applyFont="1" applyBorder="1" applyAlignment="1">
      <alignment horizontal="right"/>
    </xf>
    <xf numFmtId="0" fontId="26" fillId="0" borderId="0" xfId="0" applyFont="1" applyAlignment="1">
      <alignment horizontal="center"/>
    </xf>
    <xf numFmtId="0" fontId="27" fillId="0" borderId="0" xfId="0" applyFont="1"/>
    <xf numFmtId="1" fontId="3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0" fillId="0" borderId="10" xfId="42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31" fillId="0" borderId="0" xfId="0" applyFont="1" applyBorder="1"/>
    <xf numFmtId="0" fontId="28" fillId="0" borderId="0" xfId="0" applyFont="1"/>
    <xf numFmtId="0" fontId="30" fillId="0" borderId="10" xfId="42" applyFont="1" applyBorder="1"/>
    <xf numFmtId="0" fontId="25" fillId="0" borderId="0" xfId="0" applyFont="1"/>
    <xf numFmtId="0" fontId="32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/>
    </xf>
    <xf numFmtId="0" fontId="4" fillId="0" borderId="21" xfId="0" applyFont="1" applyBorder="1"/>
    <xf numFmtId="0" fontId="4" fillId="0" borderId="0" xfId="0" applyFont="1" applyAlignment="1">
      <alignment horizontal="right" vertical="top"/>
    </xf>
    <xf numFmtId="0" fontId="32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vertical="top"/>
    </xf>
    <xf numFmtId="0" fontId="25" fillId="0" borderId="18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3" fillId="0" borderId="10" xfId="0" applyFont="1" applyBorder="1" applyAlignment="1">
      <alignment vertical="center"/>
    </xf>
    <xf numFmtId="0" fontId="3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" fillId="0" borderId="19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3" fillId="0" borderId="0" xfId="0" applyFont="1" applyBorder="1"/>
    <xf numFmtId="0" fontId="5" fillId="0" borderId="15" xfId="0" applyFont="1" applyBorder="1"/>
    <xf numFmtId="0" fontId="5" fillId="0" borderId="22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16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36" fillId="0" borderId="0" xfId="0" applyFont="1"/>
    <xf numFmtId="0" fontId="5" fillId="0" borderId="16" xfId="0" applyFont="1" applyBorder="1" applyAlignment="1">
      <alignment horizontal="center"/>
    </xf>
    <xf numFmtId="1" fontId="5" fillId="0" borderId="10" xfId="0" applyNumberFormat="1" applyFont="1" applyBorder="1" applyAlignment="1">
      <alignment horizontal="right"/>
    </xf>
    <xf numFmtId="1" fontId="5" fillId="0" borderId="13" xfId="0" applyNumberFormat="1" applyFont="1" applyBorder="1"/>
    <xf numFmtId="1" fontId="5" fillId="0" borderId="14" xfId="0" applyNumberFormat="1" applyFont="1" applyBorder="1"/>
    <xf numFmtId="1" fontId="5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3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wrapText="1"/>
    </xf>
    <xf numFmtId="0" fontId="28" fillId="0" borderId="0" xfId="0" applyFont="1" applyAlignment="1">
      <alignment horizontal="center"/>
    </xf>
    <xf numFmtId="0" fontId="3" fillId="0" borderId="17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1" fontId="3" fillId="0" borderId="17" xfId="0" applyNumberFormat="1" applyFont="1" applyBorder="1" applyAlignment="1">
      <alignment horizontal="left"/>
    </xf>
    <xf numFmtId="1" fontId="3" fillId="0" borderId="16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0" fontId="25" fillId="0" borderId="1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right"/>
    </xf>
    <xf numFmtId="1" fontId="23" fillId="0" borderId="10" xfId="0" applyNumberFormat="1" applyFont="1" applyBorder="1" applyAlignment="1">
      <alignment horizontal="right"/>
    </xf>
    <xf numFmtId="1" fontId="4" fillId="0" borderId="10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14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16" xfId="0" applyFont="1" applyBorder="1"/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/>
    <xf numFmtId="0" fontId="34" fillId="0" borderId="0" xfId="0" applyFont="1" applyBorder="1" applyAlignment="1"/>
    <xf numFmtId="0" fontId="36" fillId="0" borderId="0" xfId="0" applyFont="1" applyBorder="1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tabSelected="1" view="pageBreakPreview" zoomScale="85" zoomScaleNormal="130" workbookViewId="0">
      <selection activeCell="E26" sqref="E26"/>
    </sheetView>
  </sheetViews>
  <sheetFormatPr defaultColWidth="9.109375" defaultRowHeight="13.8"/>
  <cols>
    <col min="1" max="1" width="43.88671875" style="71" customWidth="1"/>
    <col min="2" max="2" width="12.44140625" style="71" customWidth="1"/>
    <col min="3" max="3" width="12" style="71" customWidth="1"/>
    <col min="4" max="4" width="11.5546875" style="71" customWidth="1"/>
    <col min="5" max="5" width="10.44140625" style="71" customWidth="1"/>
    <col min="6" max="7" width="10.6640625" style="71" customWidth="1"/>
    <col min="8" max="8" width="18.33203125" style="71" customWidth="1"/>
    <col min="9" max="16384" width="9.109375" style="71"/>
  </cols>
  <sheetData>
    <row r="1" spans="1:25">
      <c r="A1" s="119" t="s">
        <v>124</v>
      </c>
      <c r="B1" s="120"/>
      <c r="C1" s="120"/>
      <c r="D1" s="120"/>
      <c r="E1" s="120"/>
      <c r="F1" s="120"/>
      <c r="G1" s="120"/>
      <c r="H1" s="120"/>
    </row>
    <row r="2" spans="1:25">
      <c r="A2" s="68"/>
      <c r="B2" s="69"/>
      <c r="C2" s="69"/>
      <c r="D2" s="69"/>
      <c r="E2" s="69"/>
      <c r="F2" s="69"/>
      <c r="G2" s="69"/>
      <c r="H2" s="70" t="s">
        <v>125</v>
      </c>
    </row>
    <row r="3" spans="1:25">
      <c r="A3" s="121" t="s">
        <v>28</v>
      </c>
      <c r="B3" s="120"/>
      <c r="C3" s="120"/>
      <c r="D3" s="120"/>
      <c r="E3" s="120"/>
      <c r="F3" s="120"/>
      <c r="G3" s="120"/>
      <c r="H3" s="120"/>
    </row>
    <row r="4" spans="1:25">
      <c r="A4" s="5"/>
    </row>
    <row r="5" spans="1:25">
      <c r="A5" s="122" t="s">
        <v>0</v>
      </c>
      <c r="B5" s="123"/>
      <c r="C5" s="123"/>
      <c r="D5" s="123"/>
      <c r="E5" s="123"/>
      <c r="F5" s="123"/>
      <c r="G5" s="123"/>
      <c r="H5" s="123"/>
    </row>
    <row r="6" spans="1:25">
      <c r="A6" s="160" t="s">
        <v>66</v>
      </c>
      <c r="B6" s="160"/>
      <c r="C6" s="160"/>
      <c r="D6" s="160"/>
      <c r="E6" s="160"/>
      <c r="F6" s="160"/>
      <c r="G6" s="160"/>
      <c r="H6" s="160"/>
    </row>
    <row r="7" spans="1:25" ht="15" customHeight="1">
      <c r="A7" s="125" t="s">
        <v>78</v>
      </c>
      <c r="B7" s="124" t="s">
        <v>21</v>
      </c>
      <c r="C7" s="124"/>
      <c r="D7" s="124"/>
      <c r="E7" s="127" t="s">
        <v>29</v>
      </c>
      <c r="F7" s="128"/>
      <c r="G7" s="128"/>
      <c r="H7" s="129" t="s">
        <v>13</v>
      </c>
    </row>
    <row r="8" spans="1:25" ht="77.25" customHeight="1">
      <c r="A8" s="126"/>
      <c r="B8" s="72" t="s">
        <v>57</v>
      </c>
      <c r="C8" s="72" t="s">
        <v>65</v>
      </c>
      <c r="D8" s="72" t="s">
        <v>74</v>
      </c>
      <c r="E8" s="72" t="s">
        <v>67</v>
      </c>
      <c r="F8" s="72" t="s">
        <v>75</v>
      </c>
      <c r="G8" s="72" t="s">
        <v>76</v>
      </c>
      <c r="H8" s="13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s="49" customFormat="1" ht="14.4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8" t="s">
        <v>30</v>
      </c>
      <c r="B20" s="2"/>
      <c r="C20" s="2"/>
      <c r="D20" s="2"/>
      <c r="E20" s="2"/>
      <c r="F20" s="2"/>
      <c r="G20" s="2"/>
      <c r="H20" s="2"/>
    </row>
    <row r="21" spans="1:8" s="49" customFormat="1" ht="15.6">
      <c r="A21" s="76" t="s">
        <v>1</v>
      </c>
    </row>
    <row r="22" spans="1:8">
      <c r="A22" s="11"/>
      <c r="B22" s="27"/>
      <c r="C22" s="27"/>
      <c r="D22" s="27"/>
      <c r="E22" s="27"/>
      <c r="F22" s="27"/>
      <c r="G22" s="27"/>
      <c r="H22" s="27"/>
    </row>
    <row r="23" spans="1:8">
      <c r="A23" s="11"/>
      <c r="B23" s="27"/>
      <c r="C23" s="27"/>
      <c r="D23" s="27"/>
      <c r="E23" s="27"/>
      <c r="F23" s="27"/>
      <c r="G23" s="27"/>
      <c r="H23" s="27"/>
    </row>
    <row r="24" spans="1:8">
      <c r="A24" s="27"/>
      <c r="B24" s="27"/>
      <c r="C24" s="27"/>
      <c r="D24" s="27"/>
      <c r="E24" s="27"/>
      <c r="F24" s="27"/>
      <c r="G24" s="27"/>
      <c r="H24" s="27"/>
    </row>
    <row r="25" spans="1:8">
      <c r="A25" s="70" t="s">
        <v>72</v>
      </c>
      <c r="B25" s="69"/>
      <c r="C25" s="70" t="s">
        <v>73</v>
      </c>
      <c r="H25" s="73" t="s">
        <v>79</v>
      </c>
    </row>
    <row r="29" spans="1:8">
      <c r="H29" s="9"/>
    </row>
    <row r="32" spans="1:8">
      <c r="C32" s="71">
        <v>1</v>
      </c>
    </row>
  </sheetData>
  <mergeCells count="8">
    <mergeCell ref="A1:H1"/>
    <mergeCell ref="A3:H3"/>
    <mergeCell ref="A5:H5"/>
    <mergeCell ref="A6:H6"/>
    <mergeCell ref="B7:D7"/>
    <mergeCell ref="A7:A8"/>
    <mergeCell ref="E7:G7"/>
    <mergeCell ref="H7:H8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8" orientation="landscape" r:id="rId1"/>
  <headerFooter alignWithMargins="0"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topLeftCell="A7" zoomScale="85" zoomScaleNormal="85" workbookViewId="0">
      <selection activeCell="A30" sqref="A30"/>
    </sheetView>
  </sheetViews>
  <sheetFormatPr defaultColWidth="9.109375" defaultRowHeight="13.8"/>
  <cols>
    <col min="1" max="1" width="36.33203125" style="80" customWidth="1"/>
    <col min="2" max="2" width="11.44140625" style="80" customWidth="1"/>
    <col min="3" max="3" width="11.5546875" style="80" customWidth="1"/>
    <col min="4" max="4" width="10.5546875" style="80" customWidth="1"/>
    <col min="5" max="5" width="9.88671875" style="80" customWidth="1"/>
    <col min="6" max="6" width="9.6640625" style="80" customWidth="1"/>
    <col min="7" max="7" width="10.109375" style="80" customWidth="1"/>
    <col min="8" max="8" width="10.44140625" style="80" customWidth="1"/>
    <col min="9" max="9" width="25.44140625" style="80" customWidth="1"/>
    <col min="10" max="13" width="16.88671875" style="80" customWidth="1"/>
    <col min="14" max="16384" width="9.109375" style="80"/>
  </cols>
  <sheetData>
    <row r="1" spans="1:23">
      <c r="A1" s="119" t="s">
        <v>3</v>
      </c>
      <c r="B1" s="119"/>
      <c r="C1" s="119"/>
      <c r="D1" s="119"/>
      <c r="E1" s="119"/>
      <c r="F1" s="119"/>
      <c r="G1" s="119"/>
      <c r="H1" s="119"/>
      <c r="I1" s="119"/>
    </row>
    <row r="2" spans="1:23">
      <c r="A2" s="77"/>
      <c r="B2" s="77"/>
      <c r="C2" s="77"/>
      <c r="D2" s="77"/>
      <c r="E2" s="77"/>
      <c r="F2" s="77"/>
      <c r="G2" s="77"/>
      <c r="H2" s="77"/>
      <c r="I2" s="5" t="s">
        <v>27</v>
      </c>
    </row>
    <row r="3" spans="1:23">
      <c r="A3" s="121" t="s">
        <v>31</v>
      </c>
      <c r="B3" s="121"/>
      <c r="C3" s="121"/>
      <c r="D3" s="121"/>
      <c r="E3" s="121"/>
      <c r="F3" s="121"/>
      <c r="G3" s="121"/>
      <c r="H3" s="121"/>
      <c r="I3" s="121"/>
    </row>
    <row r="4" spans="1:23">
      <c r="A4" s="5"/>
    </row>
    <row r="5" spans="1:23">
      <c r="A5" s="122" t="s">
        <v>0</v>
      </c>
      <c r="B5" s="123"/>
      <c r="C5" s="123"/>
      <c r="D5" s="123"/>
      <c r="E5" s="123"/>
      <c r="F5" s="123"/>
      <c r="I5" s="87"/>
    </row>
    <row r="6" spans="1:23">
      <c r="A6" s="154" t="s">
        <v>66</v>
      </c>
      <c r="B6" s="154"/>
      <c r="C6" s="154"/>
      <c r="D6" s="154"/>
      <c r="E6" s="154"/>
      <c r="F6" s="154"/>
      <c r="G6" s="154"/>
      <c r="H6" s="154"/>
      <c r="I6" s="154"/>
    </row>
    <row r="7" spans="1:23" ht="15" customHeight="1">
      <c r="A7" s="125" t="s">
        <v>77</v>
      </c>
      <c r="B7" s="124" t="s">
        <v>21</v>
      </c>
      <c r="C7" s="124"/>
      <c r="D7" s="124"/>
      <c r="E7" s="127" t="s">
        <v>29</v>
      </c>
      <c r="F7" s="128"/>
      <c r="G7" s="128"/>
      <c r="H7" s="135"/>
      <c r="I7" s="129" t="s">
        <v>13</v>
      </c>
    </row>
    <row r="8" spans="1:23" ht="15" customHeight="1">
      <c r="A8" s="131"/>
      <c r="B8" s="133" t="s">
        <v>57</v>
      </c>
      <c r="C8" s="133" t="s">
        <v>65</v>
      </c>
      <c r="D8" s="133" t="s">
        <v>74</v>
      </c>
      <c r="E8" s="129" t="s">
        <v>67</v>
      </c>
      <c r="F8" s="129" t="s">
        <v>75</v>
      </c>
      <c r="G8" s="127" t="s">
        <v>126</v>
      </c>
      <c r="H8" s="135"/>
      <c r="I8" s="129"/>
    </row>
    <row r="9" spans="1:23" ht="71.25" customHeight="1">
      <c r="A9" s="132"/>
      <c r="B9" s="134"/>
      <c r="C9" s="134"/>
      <c r="D9" s="134"/>
      <c r="E9" s="129"/>
      <c r="F9" s="129"/>
      <c r="G9" s="83" t="s">
        <v>86</v>
      </c>
      <c r="H9" s="82" t="s">
        <v>87</v>
      </c>
      <c r="I9" s="130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49" customFormat="1" ht="14.4">
      <c r="A10" s="50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8</v>
      </c>
      <c r="H10" s="50">
        <v>9</v>
      </c>
      <c r="I10" s="50">
        <v>10</v>
      </c>
    </row>
    <row r="11" spans="1:23">
      <c r="A11" s="2"/>
      <c r="B11" s="2"/>
      <c r="C11" s="2"/>
      <c r="D11" s="2"/>
      <c r="E11" s="2"/>
      <c r="F11" s="2"/>
      <c r="G11" s="2"/>
      <c r="H11" s="2"/>
      <c r="I11" s="2"/>
    </row>
    <row r="12" spans="1:23">
      <c r="A12" s="2"/>
      <c r="B12" s="2"/>
      <c r="C12" s="2"/>
      <c r="D12" s="2"/>
      <c r="E12" s="2"/>
      <c r="F12" s="2"/>
      <c r="G12" s="2"/>
      <c r="H12" s="2"/>
      <c r="I12" s="2"/>
    </row>
    <row r="13" spans="1:23">
      <c r="A13" s="2"/>
      <c r="B13" s="2"/>
      <c r="C13" s="2"/>
      <c r="D13" s="2"/>
      <c r="E13" s="2"/>
      <c r="F13" s="2"/>
      <c r="G13" s="2"/>
      <c r="H13" s="2"/>
      <c r="I13" s="2"/>
    </row>
    <row r="14" spans="1:23">
      <c r="A14" s="2"/>
      <c r="B14" s="2"/>
      <c r="C14" s="2"/>
      <c r="D14" s="2"/>
      <c r="E14" s="2"/>
      <c r="F14" s="2"/>
      <c r="G14" s="2"/>
      <c r="H14" s="2"/>
      <c r="I14" s="2"/>
    </row>
    <row r="15" spans="1:23">
      <c r="A15" s="2"/>
      <c r="B15" s="2"/>
      <c r="C15" s="2"/>
      <c r="D15" s="2"/>
      <c r="E15" s="2"/>
      <c r="F15" s="2"/>
      <c r="G15" s="2"/>
      <c r="H15" s="2"/>
      <c r="I15" s="2"/>
    </row>
    <row r="16" spans="1:23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8" t="s">
        <v>30</v>
      </c>
      <c r="B21" s="2"/>
      <c r="C21" s="2"/>
      <c r="D21" s="2"/>
      <c r="E21" s="2"/>
      <c r="F21" s="2"/>
      <c r="G21" s="1"/>
      <c r="H21" s="1"/>
      <c r="I21" s="1"/>
    </row>
    <row r="22" spans="1:9" s="49" customFormat="1" ht="15.6">
      <c r="A22" s="76" t="s">
        <v>1</v>
      </c>
    </row>
    <row r="23" spans="1:9">
      <c r="A23" s="11"/>
    </row>
    <row r="24" spans="1:9" ht="15.6">
      <c r="A24" s="35"/>
    </row>
    <row r="26" spans="1:9">
      <c r="A26" s="6"/>
    </row>
    <row r="27" spans="1:9">
      <c r="A27" s="6"/>
    </row>
    <row r="28" spans="1:9">
      <c r="A28" s="79" t="s">
        <v>72</v>
      </c>
      <c r="B28" s="78"/>
      <c r="D28" s="79" t="s">
        <v>73</v>
      </c>
      <c r="I28" s="87" t="s">
        <v>79</v>
      </c>
    </row>
    <row r="29" spans="1:9">
      <c r="B29" s="78"/>
      <c r="C29" s="78"/>
      <c r="D29" s="78"/>
      <c r="E29" s="78"/>
      <c r="F29" s="78"/>
      <c r="G29" s="78"/>
      <c r="H29" s="78"/>
      <c r="I29" s="78"/>
    </row>
    <row r="31" spans="1:9">
      <c r="I31" s="60"/>
    </row>
    <row r="33" spans="4:4" ht="21" customHeight="1">
      <c r="D33" s="80">
        <v>2</v>
      </c>
    </row>
    <row r="34" spans="4:4" ht="16.95" customHeight="1"/>
  </sheetData>
  <mergeCells count="14">
    <mergeCell ref="A1:I1"/>
    <mergeCell ref="A5:F5"/>
    <mergeCell ref="A7:A9"/>
    <mergeCell ref="I7:I9"/>
    <mergeCell ref="A6:I6"/>
    <mergeCell ref="A3:I3"/>
    <mergeCell ref="B7:D7"/>
    <mergeCell ref="E8:E9"/>
    <mergeCell ref="F8:F9"/>
    <mergeCell ref="C8:C9"/>
    <mergeCell ref="B8:B9"/>
    <mergeCell ref="D8:D9"/>
    <mergeCell ref="G8:H8"/>
    <mergeCell ref="E7:H7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3" firstPageNumber="2" orientation="landscape" useFirstPageNumber="1" r:id="rId1"/>
  <headerFooter alignWithMargins="0">
    <oddHeader>&amp;C2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29"/>
  <sheetViews>
    <sheetView view="pageBreakPreview" zoomScale="85" zoomScaleNormal="70" workbookViewId="0">
      <selection activeCell="H22" sqref="H22:H23"/>
    </sheetView>
  </sheetViews>
  <sheetFormatPr defaultColWidth="9.109375" defaultRowHeight="13.8"/>
  <cols>
    <col min="1" max="1" width="4.6640625" style="80" customWidth="1"/>
    <col min="2" max="2" width="11.44140625" style="80" customWidth="1"/>
    <col min="3" max="3" width="8.109375" style="80" customWidth="1"/>
    <col min="4" max="4" width="7.33203125" style="80" customWidth="1"/>
    <col min="5" max="5" width="8.44140625" style="80" customWidth="1"/>
    <col min="6" max="6" width="8.109375" style="80" customWidth="1"/>
    <col min="7" max="7" width="5.88671875" style="80" customWidth="1"/>
    <col min="8" max="8" width="10" style="80" customWidth="1"/>
    <col min="9" max="9" width="8.33203125" style="80" customWidth="1"/>
    <col min="10" max="10" width="11.33203125" style="80" customWidth="1"/>
    <col min="11" max="11" width="8" style="80" customWidth="1"/>
    <col min="12" max="12" width="8.33203125" style="80" customWidth="1"/>
    <col min="13" max="13" width="8" style="80" customWidth="1"/>
    <col min="14" max="14" width="10.88671875" style="80" customWidth="1"/>
    <col min="15" max="15" width="8.88671875" style="80" customWidth="1"/>
    <col min="16" max="16" width="9.5546875" style="80" customWidth="1"/>
    <col min="17" max="17" width="11.5546875" style="80" customWidth="1"/>
    <col min="18" max="16384" width="9.109375" style="80"/>
  </cols>
  <sheetData>
    <row r="1" spans="1:17">
      <c r="A1" s="119" t="s">
        <v>63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P2" s="5" t="s">
        <v>27</v>
      </c>
    </row>
    <row r="3" spans="1:17">
      <c r="A3" s="119" t="s">
        <v>62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7">
      <c r="A5" s="136" t="s">
        <v>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7" ht="14.4">
      <c r="A6" s="115" t="s">
        <v>142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Q6" s="87"/>
    </row>
    <row r="7" spans="1:17" ht="15" customHeight="1">
      <c r="A7" s="142" t="s">
        <v>69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ht="118.5" customHeight="1">
      <c r="A8" s="82" t="s">
        <v>8</v>
      </c>
      <c r="B8" s="82" t="s">
        <v>24</v>
      </c>
      <c r="C8" s="82" t="s">
        <v>22</v>
      </c>
      <c r="D8" s="82" t="s">
        <v>48</v>
      </c>
      <c r="E8" s="82" t="s">
        <v>82</v>
      </c>
      <c r="F8" s="82" t="s">
        <v>23</v>
      </c>
      <c r="G8" s="82" t="s">
        <v>113</v>
      </c>
      <c r="H8" s="82" t="s">
        <v>49</v>
      </c>
      <c r="I8" s="82" t="s">
        <v>83</v>
      </c>
      <c r="J8" s="82" t="s">
        <v>128</v>
      </c>
      <c r="K8" s="82" t="s">
        <v>50</v>
      </c>
      <c r="L8" s="82" t="s">
        <v>111</v>
      </c>
      <c r="M8" s="82" t="s">
        <v>68</v>
      </c>
      <c r="N8" s="82" t="s">
        <v>70</v>
      </c>
      <c r="O8" s="82" t="s">
        <v>32</v>
      </c>
      <c r="P8" s="82" t="s">
        <v>51</v>
      </c>
      <c r="Q8" s="40" t="s">
        <v>129</v>
      </c>
    </row>
    <row r="9" spans="1:17" s="49" customFormat="1" ht="14.4">
      <c r="A9" s="50">
        <v>1</v>
      </c>
      <c r="B9" s="50">
        <v>2</v>
      </c>
      <c r="C9" s="50">
        <v>3</v>
      </c>
      <c r="D9" s="61">
        <v>4</v>
      </c>
      <c r="E9" s="61">
        <v>5</v>
      </c>
      <c r="F9" s="61">
        <v>6</v>
      </c>
      <c r="G9" s="61">
        <v>7</v>
      </c>
      <c r="H9" s="61">
        <v>8</v>
      </c>
      <c r="I9" s="61">
        <v>9</v>
      </c>
      <c r="J9" s="61">
        <v>10</v>
      </c>
      <c r="K9" s="61">
        <v>11</v>
      </c>
      <c r="L9" s="61">
        <v>12</v>
      </c>
      <c r="M9" s="61">
        <v>13</v>
      </c>
      <c r="N9" s="61">
        <v>14</v>
      </c>
      <c r="O9" s="61">
        <v>15</v>
      </c>
      <c r="P9" s="61">
        <v>16</v>
      </c>
      <c r="Q9" s="50">
        <v>17</v>
      </c>
    </row>
    <row r="10" spans="1:17">
      <c r="A10" s="86">
        <v>1</v>
      </c>
      <c r="B10" s="103"/>
      <c r="C10" s="104"/>
      <c r="D10" s="7"/>
      <c r="E10" s="102"/>
      <c r="F10" s="102"/>
      <c r="G10" s="102"/>
      <c r="H10" s="102">
        <f>(G10+F10+E10)*12</f>
        <v>0</v>
      </c>
      <c r="I10" s="105">
        <f>CEILING(0.03*(E10+F10),10)</f>
        <v>0</v>
      </c>
      <c r="J10" s="105">
        <f>I10*8</f>
        <v>0</v>
      </c>
      <c r="K10" s="105">
        <f>H10+J10</f>
        <v>0</v>
      </c>
      <c r="L10" s="105">
        <f>K10*151%</f>
        <v>0</v>
      </c>
      <c r="M10" s="105">
        <f>K10*10%</f>
        <v>0</v>
      </c>
      <c r="N10" s="48">
        <f>IF(ROUND((K10-(G10*12))*15%,0)&lt;18000,18000,ROUND((K10-(G10*12))*15%,0))</f>
        <v>18000</v>
      </c>
      <c r="O10" s="105"/>
      <c r="P10" s="105">
        <f>K10+L10+M10+N10+O10</f>
        <v>18000</v>
      </c>
      <c r="Q10" s="43"/>
    </row>
    <row r="11" spans="1:17">
      <c r="A11" s="86">
        <v>2</v>
      </c>
      <c r="B11" s="103"/>
      <c r="C11" s="104"/>
      <c r="D11" s="7"/>
      <c r="E11" s="102"/>
      <c r="F11" s="102"/>
      <c r="G11" s="102"/>
      <c r="H11" s="102">
        <f>(G11+F11+E11)*12</f>
        <v>0</v>
      </c>
      <c r="I11" s="105">
        <f>CEILING(0.03*(E11+F11),10)</f>
        <v>0</v>
      </c>
      <c r="J11" s="105">
        <f>I11*8</f>
        <v>0</v>
      </c>
      <c r="K11" s="105">
        <f>H11+J11</f>
        <v>0</v>
      </c>
      <c r="L11" s="105">
        <f t="shared" ref="L11:L14" si="0">K11*151%</f>
        <v>0</v>
      </c>
      <c r="M11" s="105">
        <f>K11*10%</f>
        <v>0</v>
      </c>
      <c r="N11" s="48">
        <f>IF(ROUND((K11-(G11*12))*15%,0)&lt;18000,18000,ROUND((K11-(G11*12))*15%,0))</f>
        <v>18000</v>
      </c>
      <c r="O11" s="105"/>
      <c r="P11" s="105">
        <f>K11+L11+M11+N11+O11</f>
        <v>18000</v>
      </c>
      <c r="Q11" s="43"/>
    </row>
    <row r="12" spans="1:17">
      <c r="A12" s="86">
        <v>3</v>
      </c>
      <c r="B12" s="103"/>
      <c r="C12" s="104"/>
      <c r="D12" s="7"/>
      <c r="E12" s="102"/>
      <c r="F12" s="102"/>
      <c r="G12" s="102"/>
      <c r="H12" s="102">
        <f>(G12+F12+E12)*12</f>
        <v>0</v>
      </c>
      <c r="I12" s="105">
        <f>CEILING(0.03*(E12+F12),10)</f>
        <v>0</v>
      </c>
      <c r="J12" s="105">
        <f>I12*8</f>
        <v>0</v>
      </c>
      <c r="K12" s="105">
        <f>H12+J12</f>
        <v>0</v>
      </c>
      <c r="L12" s="105">
        <f t="shared" si="0"/>
        <v>0</v>
      </c>
      <c r="M12" s="105">
        <f>K12*10%</f>
        <v>0</v>
      </c>
      <c r="N12" s="48">
        <f>IF(ROUND((K12-(G12*12))*15%,0)&lt;18000,18000,ROUND((K12-(G12*12))*15%,0))</f>
        <v>18000</v>
      </c>
      <c r="O12" s="105"/>
      <c r="P12" s="105">
        <f>K12+L12+M12+N12+O12</f>
        <v>18000</v>
      </c>
      <c r="Q12" s="43"/>
    </row>
    <row r="13" spans="1:17">
      <c r="A13" s="86">
        <v>4</v>
      </c>
      <c r="B13" s="103"/>
      <c r="C13" s="104"/>
      <c r="D13" s="7"/>
      <c r="E13" s="102"/>
      <c r="F13" s="102"/>
      <c r="G13" s="102"/>
      <c r="H13" s="102">
        <f>(G13+F13+E13)*12</f>
        <v>0</v>
      </c>
      <c r="I13" s="105">
        <f>CEILING(0.03*(E13+F13),10)</f>
        <v>0</v>
      </c>
      <c r="J13" s="105">
        <f>I13*8</f>
        <v>0</v>
      </c>
      <c r="K13" s="105">
        <f>H13+J13</f>
        <v>0</v>
      </c>
      <c r="L13" s="105">
        <f t="shared" si="0"/>
        <v>0</v>
      </c>
      <c r="M13" s="105">
        <f>K13*10%</f>
        <v>0</v>
      </c>
      <c r="N13" s="48">
        <f>IF(ROUND((K13-(G13*12))*15%,0)&lt;18000,18000,ROUND((K13-(G13*12))*15%,0))</f>
        <v>18000</v>
      </c>
      <c r="O13" s="105"/>
      <c r="P13" s="105">
        <f>K13+L13+M13+N13+O13</f>
        <v>18000</v>
      </c>
      <c r="Q13" s="43"/>
    </row>
    <row r="14" spans="1:17">
      <c r="A14" s="86">
        <v>5</v>
      </c>
      <c r="B14" s="103"/>
      <c r="C14" s="104"/>
      <c r="D14" s="7"/>
      <c r="E14" s="102"/>
      <c r="F14" s="102"/>
      <c r="G14" s="102"/>
      <c r="H14" s="102">
        <f>(G14+F14+E14)*12</f>
        <v>0</v>
      </c>
      <c r="I14" s="105">
        <f>CEILING(0.03*(E14+F14),10)</f>
        <v>0</v>
      </c>
      <c r="J14" s="105">
        <f>I14*8</f>
        <v>0</v>
      </c>
      <c r="K14" s="105">
        <f>H14+J14</f>
        <v>0</v>
      </c>
      <c r="L14" s="105">
        <f t="shared" si="0"/>
        <v>0</v>
      </c>
      <c r="M14" s="105">
        <f>K14*10%</f>
        <v>0</v>
      </c>
      <c r="N14" s="48">
        <f>IF(ROUND((K14-(G14*12))*15%,0)&lt;18000,18000,ROUND((K14-(G14*12))*15%,0))</f>
        <v>18000</v>
      </c>
      <c r="O14" s="105"/>
      <c r="P14" s="105">
        <f>K14+L14+M14+N14+O14</f>
        <v>18000</v>
      </c>
      <c r="Q14" s="43"/>
    </row>
    <row r="15" spans="1:17">
      <c r="A15" s="86">
        <v>6</v>
      </c>
      <c r="B15" s="103"/>
      <c r="C15" s="104"/>
      <c r="D15" s="7"/>
      <c r="E15" s="102"/>
      <c r="F15" s="102"/>
      <c r="G15" s="102"/>
      <c r="H15" s="106"/>
      <c r="I15" s="107"/>
      <c r="J15" s="107"/>
      <c r="K15" s="107"/>
      <c r="L15" s="107"/>
      <c r="M15" s="107"/>
      <c r="N15" s="44"/>
      <c r="O15" s="107"/>
      <c r="P15" s="107"/>
      <c r="Q15" s="43"/>
    </row>
    <row r="16" spans="1:17" ht="15" customHeight="1">
      <c r="A16" s="139" t="s">
        <v>30</v>
      </c>
      <c r="B16" s="140"/>
      <c r="C16" s="140"/>
      <c r="D16" s="140"/>
      <c r="E16" s="140"/>
      <c r="F16" s="140"/>
      <c r="G16" s="140"/>
      <c r="H16" s="140"/>
      <c r="I16" s="140"/>
      <c r="J16" s="141"/>
      <c r="K16" s="41">
        <f>SUM(K10:K14)</f>
        <v>0</v>
      </c>
      <c r="L16" s="41"/>
      <c r="M16" s="41"/>
      <c r="N16" s="41"/>
      <c r="O16" s="41"/>
      <c r="P16" s="118">
        <f>SUM(P10:P14)</f>
        <v>90000</v>
      </c>
      <c r="Q16" s="43"/>
    </row>
    <row r="17" spans="1:20" ht="15" customHeight="1">
      <c r="A17" s="108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4"/>
      <c r="L17" s="137" t="s">
        <v>52</v>
      </c>
      <c r="M17" s="138"/>
      <c r="N17" s="138"/>
      <c r="O17" s="138"/>
      <c r="P17" s="110">
        <f>K16*15%</f>
        <v>0</v>
      </c>
    </row>
    <row r="18" spans="1:20" ht="15" customHeight="1">
      <c r="A18" s="172" t="s">
        <v>130</v>
      </c>
      <c r="B18" s="62"/>
      <c r="C18" s="62"/>
      <c r="D18" s="3"/>
      <c r="E18" s="3"/>
      <c r="F18" s="4"/>
      <c r="G18" s="4"/>
      <c r="H18" s="4"/>
      <c r="I18" s="4"/>
      <c r="J18" s="4"/>
      <c r="K18" s="4"/>
      <c r="L18" s="137" t="s">
        <v>34</v>
      </c>
      <c r="M18" s="138"/>
      <c r="N18" s="138"/>
      <c r="O18" s="138"/>
      <c r="P18" s="36">
        <f>SUM(P16:P17)</f>
        <v>90000</v>
      </c>
    </row>
    <row r="19" spans="1:20" ht="15.75" customHeight="1">
      <c r="B19" s="3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T19" s="80" t="s">
        <v>14</v>
      </c>
    </row>
    <row r="20" spans="1:20" ht="15.75" customHeight="1">
      <c r="A20" s="3"/>
      <c r="B20" s="3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20" ht="15.75" customHeight="1">
      <c r="A21" s="3"/>
      <c r="B21" s="3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20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20" ht="15.75" customHeight="1"/>
    <row r="24" spans="1:20">
      <c r="A24" s="5" t="s">
        <v>58</v>
      </c>
      <c r="B24" s="11"/>
      <c r="C24" s="11"/>
      <c r="D24" s="11"/>
      <c r="E24" s="11"/>
      <c r="P24" s="87"/>
      <c r="Q24" s="87" t="s">
        <v>9</v>
      </c>
    </row>
    <row r="25" spans="1:20">
      <c r="A25" s="11"/>
      <c r="B25" s="11"/>
      <c r="C25" s="11"/>
      <c r="D25" s="11"/>
      <c r="E25" s="11"/>
      <c r="L25" s="80" t="s">
        <v>7</v>
      </c>
    </row>
    <row r="26" spans="1:20">
      <c r="A26" s="11"/>
      <c r="B26" s="11"/>
      <c r="C26" s="11"/>
      <c r="D26" s="11"/>
      <c r="I26" s="80" t="s">
        <v>7</v>
      </c>
      <c r="M26" s="87"/>
    </row>
    <row r="29" spans="1:20">
      <c r="I29" s="80">
        <v>3</v>
      </c>
      <c r="Q29" s="9"/>
    </row>
  </sheetData>
  <mergeCells count="7">
    <mergeCell ref="A1:P1"/>
    <mergeCell ref="A5:P5"/>
    <mergeCell ref="L17:O17"/>
    <mergeCell ref="L18:O18"/>
    <mergeCell ref="A16:J16"/>
    <mergeCell ref="A7:Q7"/>
    <mergeCell ref="A3:Q3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9"/>
  <sheetViews>
    <sheetView view="pageBreakPreview" zoomScale="85" zoomScaleNormal="75" workbookViewId="0">
      <selection activeCell="A20" sqref="A20:A21"/>
    </sheetView>
  </sheetViews>
  <sheetFormatPr defaultColWidth="9.109375" defaultRowHeight="13.8"/>
  <cols>
    <col min="1" max="1" width="7.33203125" style="80" customWidth="1"/>
    <col min="2" max="2" width="23.6640625" style="80" customWidth="1"/>
    <col min="3" max="3" width="16.44140625" style="80" customWidth="1"/>
    <col min="4" max="5" width="15.6640625" style="80" customWidth="1"/>
    <col min="6" max="6" width="17.33203125" style="80" customWidth="1"/>
    <col min="7" max="7" width="16.6640625" style="80" customWidth="1"/>
    <col min="8" max="8" width="15.109375" style="80" customWidth="1"/>
    <col min="9" max="16384" width="9.109375" style="80"/>
  </cols>
  <sheetData>
    <row r="1" spans="1:8">
      <c r="H1" s="5"/>
    </row>
    <row r="2" spans="1:8">
      <c r="A2" s="119" t="s">
        <v>25</v>
      </c>
      <c r="B2" s="119"/>
      <c r="C2" s="119"/>
      <c r="D2" s="119"/>
      <c r="E2" s="119"/>
      <c r="F2" s="119"/>
      <c r="G2" s="119"/>
      <c r="H2" s="119"/>
    </row>
    <row r="3" spans="1:8">
      <c r="A3" s="77"/>
      <c r="B3" s="77"/>
      <c r="C3" s="77"/>
      <c r="D3" s="77"/>
      <c r="E3" s="77"/>
      <c r="F3" s="77"/>
      <c r="G3" s="119" t="s">
        <v>27</v>
      </c>
      <c r="H3" s="119"/>
    </row>
    <row r="4" spans="1:8">
      <c r="A4" s="119" t="s">
        <v>35</v>
      </c>
      <c r="B4" s="119"/>
      <c r="C4" s="119"/>
      <c r="D4" s="119"/>
      <c r="E4" s="119"/>
      <c r="F4" s="119"/>
      <c r="G4" s="119"/>
      <c r="H4" s="119"/>
    </row>
    <row r="5" spans="1:8" ht="15.6">
      <c r="A5" s="143" t="s">
        <v>133</v>
      </c>
      <c r="B5" s="143"/>
      <c r="C5" s="143"/>
      <c r="D5" s="143"/>
      <c r="E5" s="143"/>
      <c r="F5" s="143"/>
      <c r="G5" s="143"/>
      <c r="H5" s="143"/>
    </row>
    <row r="6" spans="1:8" ht="15.6">
      <c r="A6" s="84"/>
      <c r="B6" s="84"/>
      <c r="C6" s="84"/>
      <c r="D6" s="84"/>
      <c r="E6" s="84"/>
      <c r="F6" s="84"/>
      <c r="G6" s="84"/>
      <c r="H6" s="84"/>
    </row>
    <row r="7" spans="1:8">
      <c r="A7" s="79" t="s">
        <v>0</v>
      </c>
      <c r="B7" s="79"/>
      <c r="C7" s="79"/>
      <c r="D7" s="79"/>
      <c r="E7" s="79"/>
      <c r="F7" s="79"/>
      <c r="G7" s="79"/>
      <c r="H7" s="87"/>
    </row>
    <row r="8" spans="1:8">
      <c r="H8" s="9" t="s">
        <v>59</v>
      </c>
    </row>
    <row r="9" spans="1:8" ht="92.4" customHeight="1">
      <c r="A9" s="82" t="s">
        <v>8</v>
      </c>
      <c r="B9" s="82" t="s">
        <v>4</v>
      </c>
      <c r="C9" s="82" t="s">
        <v>5</v>
      </c>
      <c r="D9" s="82" t="s">
        <v>19</v>
      </c>
      <c r="E9" s="34" t="s">
        <v>116</v>
      </c>
      <c r="F9" s="82" t="s">
        <v>20</v>
      </c>
      <c r="G9" s="82" t="s">
        <v>80</v>
      </c>
      <c r="H9" s="82" t="s">
        <v>16</v>
      </c>
    </row>
    <row r="10" spans="1:8">
      <c r="A10" s="81">
        <v>1</v>
      </c>
      <c r="B10" s="81">
        <v>2</v>
      </c>
      <c r="C10" s="81">
        <v>3</v>
      </c>
      <c r="D10" s="81">
        <v>4</v>
      </c>
      <c r="E10" s="81">
        <v>5</v>
      </c>
      <c r="F10" s="81">
        <v>6</v>
      </c>
      <c r="G10" s="81">
        <v>7</v>
      </c>
      <c r="H10" s="81">
        <v>8</v>
      </c>
    </row>
    <row r="11" spans="1:8">
      <c r="A11" s="81"/>
      <c r="B11" s="81"/>
      <c r="C11" s="81"/>
      <c r="D11" s="81"/>
      <c r="E11" s="81"/>
      <c r="F11" s="81"/>
      <c r="G11" s="81"/>
      <c r="H11" s="81"/>
    </row>
    <row r="12" spans="1:8">
      <c r="A12" s="81"/>
      <c r="B12" s="81"/>
      <c r="C12" s="81"/>
      <c r="D12" s="81"/>
      <c r="E12" s="81"/>
      <c r="F12" s="81"/>
      <c r="G12" s="81"/>
      <c r="H12" s="81"/>
    </row>
    <row r="13" spans="1:8">
      <c r="A13" s="81"/>
      <c r="B13" s="81"/>
      <c r="C13" s="81"/>
      <c r="D13" s="81"/>
      <c r="E13" s="81"/>
      <c r="F13" s="81"/>
      <c r="G13" s="81"/>
      <c r="H13" s="81"/>
    </row>
    <row r="14" spans="1:8">
      <c r="A14" s="81"/>
      <c r="B14" s="81"/>
      <c r="C14" s="81"/>
      <c r="D14" s="81"/>
      <c r="E14" s="81"/>
      <c r="F14" s="81"/>
      <c r="G14" s="81"/>
      <c r="H14" s="81"/>
    </row>
    <row r="15" spans="1:8">
      <c r="A15" s="81"/>
      <c r="B15" s="81"/>
      <c r="C15" s="81"/>
      <c r="D15" s="81"/>
      <c r="E15" s="81"/>
      <c r="F15" s="81"/>
      <c r="G15" s="81"/>
      <c r="H15" s="81"/>
    </row>
    <row r="16" spans="1:8">
      <c r="A16" s="81"/>
      <c r="B16" s="81"/>
      <c r="C16" s="81"/>
      <c r="D16" s="81"/>
      <c r="E16" s="81"/>
      <c r="F16" s="81"/>
      <c r="G16" s="81"/>
      <c r="H16" s="81"/>
    </row>
    <row r="17" spans="1:8">
      <c r="A17" s="20" t="s">
        <v>14</v>
      </c>
      <c r="B17" s="18"/>
      <c r="C17" s="20" t="s">
        <v>14</v>
      </c>
      <c r="D17" s="20" t="s">
        <v>14</v>
      </c>
      <c r="E17" s="20" t="s">
        <v>14</v>
      </c>
      <c r="F17" s="20" t="s">
        <v>14</v>
      </c>
      <c r="G17" s="21" t="s">
        <v>14</v>
      </c>
      <c r="H17" s="21" t="s">
        <v>14</v>
      </c>
    </row>
    <row r="18" spans="1:8">
      <c r="A18" s="20" t="s">
        <v>14</v>
      </c>
      <c r="B18" s="18"/>
      <c r="C18" s="20" t="s">
        <v>14</v>
      </c>
      <c r="D18" s="20" t="s">
        <v>14</v>
      </c>
      <c r="E18" s="20" t="s">
        <v>14</v>
      </c>
      <c r="F18" s="20" t="s">
        <v>14</v>
      </c>
      <c r="G18" s="21" t="s">
        <v>14</v>
      </c>
      <c r="H18" s="21" t="s">
        <v>14</v>
      </c>
    </row>
    <row r="19" spans="1:8">
      <c r="A19" s="20" t="s">
        <v>14</v>
      </c>
      <c r="B19" s="18"/>
      <c r="C19" s="20" t="s">
        <v>14</v>
      </c>
      <c r="D19" s="20" t="s">
        <v>14</v>
      </c>
      <c r="E19" s="20" t="s">
        <v>14</v>
      </c>
      <c r="F19" s="20" t="s">
        <v>14</v>
      </c>
      <c r="G19" s="21" t="s">
        <v>14</v>
      </c>
      <c r="H19" s="21" t="s">
        <v>14</v>
      </c>
    </row>
    <row r="20" spans="1:8" ht="17.399999999999999">
      <c r="A20" s="49" t="s">
        <v>56</v>
      </c>
      <c r="B20" s="46"/>
      <c r="C20" s="8"/>
      <c r="D20" s="8"/>
      <c r="E20" s="8"/>
      <c r="F20" s="8"/>
      <c r="G20" s="22"/>
      <c r="H20" s="22"/>
    </row>
    <row r="21" spans="1:8">
      <c r="A21" s="49" t="s">
        <v>55</v>
      </c>
    </row>
    <row r="22" spans="1:8">
      <c r="A22" s="108"/>
    </row>
    <row r="23" spans="1:8" ht="15.6">
      <c r="A23" s="47" t="s">
        <v>131</v>
      </c>
      <c r="B23" s="47"/>
      <c r="C23" s="47"/>
      <c r="D23" s="47"/>
    </row>
    <row r="25" spans="1:8">
      <c r="A25" s="17"/>
      <c r="B25" s="16"/>
      <c r="C25" s="11"/>
    </row>
    <row r="26" spans="1:8">
      <c r="A26" s="136" t="s">
        <v>114</v>
      </c>
      <c r="B26" s="136"/>
      <c r="C26" s="11"/>
      <c r="H26" s="87" t="s">
        <v>115</v>
      </c>
    </row>
    <row r="29" spans="1:8">
      <c r="D29" s="80">
        <v>4</v>
      </c>
      <c r="H29" s="9"/>
    </row>
  </sheetData>
  <mergeCells count="5">
    <mergeCell ref="A2:H2"/>
    <mergeCell ref="A4:H4"/>
    <mergeCell ref="A26:B26"/>
    <mergeCell ref="G3:H3"/>
    <mergeCell ref="A5:H5"/>
  </mergeCells>
  <phoneticPr fontId="0" type="noConversion"/>
  <printOptions horizontalCentered="1"/>
  <pageMargins left="0.75" right="0.75" top="0.75" bottom="0.75" header="0.5" footer="0.5"/>
  <pageSetup paperSize="9" scale="97" orientation="landscape" horizontalDpi="180" verticalDpi="180" r:id="rId1"/>
  <headerFooter alignWithMargins="0"/>
  <rowBreaks count="1" manualBreakCount="1">
    <brk id="2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34"/>
  <sheetViews>
    <sheetView view="pageBreakPreview" zoomScale="85" workbookViewId="0">
      <selection activeCell="A22" sqref="A22:A23"/>
    </sheetView>
  </sheetViews>
  <sheetFormatPr defaultColWidth="9.109375" defaultRowHeight="13.8"/>
  <cols>
    <col min="1" max="1" width="6.6640625" style="80" customWidth="1"/>
    <col min="2" max="2" width="20.88671875" style="80" customWidth="1"/>
    <col min="3" max="3" width="17.109375" style="80" customWidth="1"/>
    <col min="4" max="4" width="21.33203125" style="80" customWidth="1"/>
    <col min="5" max="5" width="14.44140625" style="80" customWidth="1"/>
    <col min="6" max="6" width="21.44140625" style="80" customWidth="1"/>
    <col min="7" max="7" width="11.44140625" style="80" customWidth="1"/>
    <col min="8" max="8" width="13.5546875" style="80" customWidth="1"/>
    <col min="9" max="9" width="23.88671875" style="80" customWidth="1"/>
    <col min="10" max="16384" width="9.109375" style="80"/>
  </cols>
  <sheetData>
    <row r="1" spans="1:17">
      <c r="A1" s="119" t="s">
        <v>64</v>
      </c>
      <c r="B1" s="119"/>
      <c r="C1" s="119"/>
      <c r="D1" s="119"/>
      <c r="E1" s="119"/>
      <c r="F1" s="119"/>
      <c r="G1" s="119"/>
      <c r="H1" s="119"/>
      <c r="I1" s="119"/>
    </row>
    <row r="2" spans="1:17">
      <c r="A2" s="77"/>
      <c r="B2" s="77"/>
      <c r="C2" s="77"/>
      <c r="D2" s="77"/>
      <c r="E2" s="77"/>
      <c r="F2" s="77"/>
      <c r="G2" s="77"/>
      <c r="H2" s="119" t="s">
        <v>27</v>
      </c>
      <c r="I2" s="119"/>
    </row>
    <row r="3" spans="1:17">
      <c r="A3" s="119" t="s">
        <v>117</v>
      </c>
      <c r="B3" s="119"/>
      <c r="C3" s="119"/>
      <c r="D3" s="119"/>
      <c r="E3" s="119"/>
      <c r="F3" s="119"/>
      <c r="G3" s="119"/>
      <c r="H3" s="119"/>
      <c r="I3" s="119"/>
    </row>
    <row r="4" spans="1:17">
      <c r="A4" s="77"/>
      <c r="B4" s="77"/>
      <c r="C4" s="77"/>
      <c r="D4" s="77"/>
      <c r="E4" s="77"/>
      <c r="F4" s="77"/>
      <c r="G4" s="77"/>
      <c r="H4" s="77"/>
      <c r="I4" s="77"/>
    </row>
    <row r="5" spans="1:17">
      <c r="A5" s="77"/>
      <c r="B5" s="77"/>
      <c r="C5" s="77"/>
      <c r="D5" s="77"/>
      <c r="E5" s="77"/>
      <c r="F5" s="77"/>
      <c r="G5" s="77"/>
      <c r="H5" s="77"/>
    </row>
    <row r="6" spans="1:17">
      <c r="A6" s="136" t="s">
        <v>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</row>
    <row r="7" spans="1:17" ht="14.4">
      <c r="A7" s="79" t="s">
        <v>127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Q7" s="87"/>
    </row>
    <row r="8" spans="1:17">
      <c r="F8" s="9"/>
      <c r="G8" s="9"/>
      <c r="H8" s="9"/>
      <c r="I8" s="74" t="s">
        <v>59</v>
      </c>
    </row>
    <row r="9" spans="1:17" s="11" customFormat="1" ht="61.5" customHeight="1">
      <c r="A9" s="40" t="s">
        <v>15</v>
      </c>
      <c r="B9" s="64" t="s">
        <v>4</v>
      </c>
      <c r="C9" s="64" t="s">
        <v>5</v>
      </c>
      <c r="D9" s="64" t="s">
        <v>60</v>
      </c>
      <c r="E9" s="64" t="s">
        <v>17</v>
      </c>
      <c r="F9" s="40" t="s">
        <v>81</v>
      </c>
      <c r="G9" s="40" t="s">
        <v>118</v>
      </c>
      <c r="H9" s="40" t="s">
        <v>119</v>
      </c>
      <c r="I9" s="64" t="s">
        <v>16</v>
      </c>
      <c r="J9" s="65"/>
    </row>
    <row r="10" spans="1:17">
      <c r="A10" s="81">
        <v>1</v>
      </c>
      <c r="B10" s="81">
        <v>2</v>
      </c>
      <c r="C10" s="81">
        <v>3</v>
      </c>
      <c r="D10" s="81">
        <v>4</v>
      </c>
      <c r="E10" s="81">
        <v>5</v>
      </c>
      <c r="F10" s="81">
        <v>6</v>
      </c>
      <c r="G10" s="81">
        <v>7</v>
      </c>
      <c r="H10" s="81">
        <v>8</v>
      </c>
      <c r="I10" s="81">
        <v>9</v>
      </c>
    </row>
    <row r="11" spans="1:17">
      <c r="A11" s="7"/>
      <c r="B11" s="7"/>
      <c r="C11" s="7"/>
      <c r="D11" s="7"/>
      <c r="E11" s="7"/>
      <c r="F11" s="45">
        <f>E11*365</f>
        <v>0</v>
      </c>
      <c r="G11" s="45"/>
      <c r="H11" s="45">
        <f>F11+G11</f>
        <v>0</v>
      </c>
      <c r="I11" s="7"/>
    </row>
    <row r="12" spans="1:17">
      <c r="A12" s="7"/>
      <c r="B12" s="7"/>
      <c r="C12" s="7"/>
      <c r="D12" s="7"/>
      <c r="E12" s="7"/>
      <c r="F12" s="45">
        <f t="shared" ref="F12:F20" si="0">E12*365</f>
        <v>0</v>
      </c>
      <c r="G12" s="45"/>
      <c r="H12" s="45">
        <f t="shared" ref="H12:H20" si="1">F12+G12</f>
        <v>0</v>
      </c>
      <c r="I12" s="7"/>
    </row>
    <row r="13" spans="1:17">
      <c r="A13" s="7"/>
      <c r="B13" s="7"/>
      <c r="C13" s="7"/>
      <c r="D13" s="7"/>
      <c r="E13" s="7"/>
      <c r="F13" s="45">
        <f t="shared" si="0"/>
        <v>0</v>
      </c>
      <c r="G13" s="45"/>
      <c r="H13" s="45">
        <f t="shared" si="1"/>
        <v>0</v>
      </c>
      <c r="I13" s="7"/>
    </row>
    <row r="14" spans="1:17">
      <c r="A14" s="7"/>
      <c r="B14" s="7"/>
      <c r="C14" s="7"/>
      <c r="D14" s="7"/>
      <c r="E14" s="7"/>
      <c r="F14" s="45">
        <f t="shared" si="0"/>
        <v>0</v>
      </c>
      <c r="G14" s="45"/>
      <c r="H14" s="45">
        <f t="shared" si="1"/>
        <v>0</v>
      </c>
      <c r="I14" s="7"/>
    </row>
    <row r="15" spans="1:17">
      <c r="A15" s="7"/>
      <c r="B15" s="7"/>
      <c r="C15" s="7"/>
      <c r="D15" s="7"/>
      <c r="E15" s="7"/>
      <c r="F15" s="45">
        <f t="shared" si="0"/>
        <v>0</v>
      </c>
      <c r="G15" s="45"/>
      <c r="H15" s="45">
        <f t="shared" si="1"/>
        <v>0</v>
      </c>
      <c r="I15" s="7"/>
    </row>
    <row r="16" spans="1:17">
      <c r="A16" s="7"/>
      <c r="B16" s="7"/>
      <c r="C16" s="7"/>
      <c r="D16" s="7"/>
      <c r="E16" s="7"/>
      <c r="F16" s="45">
        <f t="shared" si="0"/>
        <v>0</v>
      </c>
      <c r="G16" s="45"/>
      <c r="H16" s="45">
        <f t="shared" si="1"/>
        <v>0</v>
      </c>
      <c r="I16" s="7"/>
    </row>
    <row r="17" spans="1:19">
      <c r="A17" s="7"/>
      <c r="B17" s="7"/>
      <c r="C17" s="7"/>
      <c r="D17" s="7"/>
      <c r="E17" s="7"/>
      <c r="F17" s="45">
        <f t="shared" si="0"/>
        <v>0</v>
      </c>
      <c r="G17" s="45"/>
      <c r="H17" s="45">
        <f t="shared" si="1"/>
        <v>0</v>
      </c>
      <c r="I17" s="7"/>
    </row>
    <row r="18" spans="1:19">
      <c r="A18" s="7"/>
      <c r="B18" s="7"/>
      <c r="C18" s="7"/>
      <c r="D18" s="7"/>
      <c r="E18" s="7"/>
      <c r="F18" s="45">
        <f t="shared" si="0"/>
        <v>0</v>
      </c>
      <c r="G18" s="45"/>
      <c r="H18" s="45">
        <f t="shared" si="1"/>
        <v>0</v>
      </c>
      <c r="I18" s="7"/>
    </row>
    <row r="19" spans="1:19">
      <c r="A19" s="7"/>
      <c r="B19" s="7"/>
      <c r="C19" s="7"/>
      <c r="D19" s="7"/>
      <c r="E19" s="7"/>
      <c r="F19" s="45">
        <f t="shared" si="0"/>
        <v>0</v>
      </c>
      <c r="G19" s="45"/>
      <c r="H19" s="45">
        <f t="shared" si="1"/>
        <v>0</v>
      </c>
      <c r="I19" s="7"/>
    </row>
    <row r="20" spans="1:19">
      <c r="A20" s="7"/>
      <c r="B20" s="7"/>
      <c r="C20" s="7"/>
      <c r="D20" s="7"/>
      <c r="E20" s="7"/>
      <c r="F20" s="45">
        <f t="shared" si="0"/>
        <v>0</v>
      </c>
      <c r="G20" s="45"/>
      <c r="H20" s="45">
        <f t="shared" si="1"/>
        <v>0</v>
      </c>
      <c r="I20" s="7"/>
    </row>
    <row r="21" spans="1:19">
      <c r="A21" s="144" t="s">
        <v>12</v>
      </c>
      <c r="B21" s="145"/>
      <c r="C21" s="146"/>
      <c r="D21" s="85"/>
      <c r="E21" s="7"/>
      <c r="F21" s="41"/>
      <c r="G21" s="41"/>
      <c r="H21" s="41">
        <f>SUM(H11:H19)</f>
        <v>0</v>
      </c>
      <c r="I21" s="7"/>
    </row>
    <row r="22" spans="1:19" ht="15.6">
      <c r="A22" s="76" t="s">
        <v>1</v>
      </c>
      <c r="E22" s="23"/>
      <c r="F22" s="24"/>
      <c r="G22" s="24"/>
      <c r="H22" s="24"/>
    </row>
    <row r="23" spans="1:19" ht="15.6">
      <c r="A23" s="76" t="s">
        <v>120</v>
      </c>
      <c r="B23" s="47"/>
      <c r="C23" s="47"/>
      <c r="D23" s="47"/>
      <c r="E23" s="23"/>
      <c r="F23" s="24"/>
      <c r="G23" s="24"/>
      <c r="H23" s="24"/>
    </row>
    <row r="24" spans="1:19">
      <c r="A24" s="11"/>
      <c r="E24" s="23"/>
      <c r="F24" s="24"/>
      <c r="G24" s="24"/>
      <c r="H24" s="24"/>
    </row>
    <row r="25" spans="1:19">
      <c r="A25" s="11"/>
      <c r="E25" s="23"/>
      <c r="F25" s="24"/>
      <c r="G25" s="24"/>
      <c r="H25" s="24"/>
    </row>
    <row r="26" spans="1:19">
      <c r="S26" s="66"/>
    </row>
    <row r="27" spans="1:19">
      <c r="A27" s="17"/>
      <c r="B27" s="26"/>
      <c r="C27" s="19"/>
      <c r="D27" s="19"/>
      <c r="S27" s="66"/>
    </row>
    <row r="28" spans="1:19">
      <c r="A28" s="119" t="s">
        <v>72</v>
      </c>
      <c r="B28" s="119"/>
      <c r="C28" s="19"/>
      <c r="I28" s="87" t="s">
        <v>2</v>
      </c>
      <c r="J28" s="87"/>
      <c r="K28" s="87"/>
    </row>
    <row r="32" spans="1:19">
      <c r="E32" s="80">
        <v>5</v>
      </c>
      <c r="I32" s="60"/>
    </row>
    <row r="34" ht="18" customHeight="1"/>
  </sheetData>
  <mergeCells count="6">
    <mergeCell ref="A21:C21"/>
    <mergeCell ref="A1:I1"/>
    <mergeCell ref="A3:I3"/>
    <mergeCell ref="A28:B28"/>
    <mergeCell ref="A6:P6"/>
    <mergeCell ref="H2:I2"/>
  </mergeCells>
  <phoneticPr fontId="0" type="noConversion"/>
  <printOptions horizontalCentered="1"/>
  <pageMargins left="0.25" right="0.25" top="0.75" bottom="0.75" header="0.3" footer="0.3"/>
  <pageSetup paperSize="9" scale="93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9"/>
  <sheetViews>
    <sheetView view="pageBreakPreview" topLeftCell="A4" zoomScale="85" zoomScaleNormal="70" workbookViewId="0">
      <selection activeCell="A18" sqref="A18:A19"/>
    </sheetView>
  </sheetViews>
  <sheetFormatPr defaultColWidth="9.109375" defaultRowHeight="13.8"/>
  <cols>
    <col min="1" max="1" width="3.88671875" style="80" customWidth="1"/>
    <col min="2" max="2" width="11.88671875" style="80" customWidth="1"/>
    <col min="3" max="3" width="7.5546875" style="80" customWidth="1"/>
    <col min="4" max="5" width="8.5546875" style="80" customWidth="1"/>
    <col min="6" max="6" width="9.5546875" style="80" customWidth="1"/>
    <col min="7" max="7" width="8.33203125" style="80" customWidth="1"/>
    <col min="8" max="8" width="6" style="80" customWidth="1"/>
    <col min="9" max="9" width="9.44140625" style="80" customWidth="1"/>
    <col min="10" max="10" width="8.88671875" style="80" customWidth="1"/>
    <col min="11" max="11" width="8.5546875" style="80" customWidth="1"/>
    <col min="12" max="12" width="8.109375" style="80" customWidth="1"/>
    <col min="13" max="13" width="8.6640625" style="80" customWidth="1"/>
    <col min="14" max="14" width="8.33203125" style="80" customWidth="1"/>
    <col min="15" max="15" width="8.44140625" style="80" customWidth="1"/>
    <col min="16" max="16" width="9.109375" style="80"/>
    <col min="17" max="17" width="9.21875" style="80" customWidth="1"/>
    <col min="18" max="18" width="8.88671875" style="80" customWidth="1"/>
    <col min="19" max="16384" width="9.109375" style="80"/>
  </cols>
  <sheetData>
    <row r="1" spans="1:18">
      <c r="P1" s="5" t="s">
        <v>27</v>
      </c>
      <c r="Q1" s="5"/>
    </row>
    <row r="2" spans="1:18">
      <c r="A2" s="119" t="s">
        <v>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8" ht="33.75" customHeight="1">
      <c r="A4" s="147" t="s">
        <v>121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spans="1:18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8">
      <c r="A6" s="136" t="s">
        <v>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8" ht="14.4">
      <c r="A7" s="79" t="s">
        <v>134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87"/>
      <c r="R7" s="87"/>
    </row>
    <row r="8" spans="1:18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154" t="s">
        <v>132</v>
      </c>
      <c r="R8" s="154"/>
    </row>
    <row r="9" spans="1:18" ht="132">
      <c r="A9" s="40" t="s">
        <v>8</v>
      </c>
      <c r="B9" s="40" t="s">
        <v>24</v>
      </c>
      <c r="C9" s="40" t="s">
        <v>22</v>
      </c>
      <c r="D9" s="40" t="s">
        <v>61</v>
      </c>
      <c r="E9" s="40" t="s">
        <v>122</v>
      </c>
      <c r="F9" s="40" t="s">
        <v>82</v>
      </c>
      <c r="G9" s="40" t="s">
        <v>23</v>
      </c>
      <c r="H9" s="40" t="s">
        <v>26</v>
      </c>
      <c r="I9" s="40" t="s">
        <v>90</v>
      </c>
      <c r="J9" s="40" t="s">
        <v>83</v>
      </c>
      <c r="K9" s="40" t="s">
        <v>91</v>
      </c>
      <c r="L9" s="40" t="s">
        <v>92</v>
      </c>
      <c r="M9" s="40" t="s">
        <v>112</v>
      </c>
      <c r="N9" s="40" t="s">
        <v>93</v>
      </c>
      <c r="O9" s="40" t="s">
        <v>94</v>
      </c>
      <c r="P9" s="40" t="s">
        <v>32</v>
      </c>
      <c r="Q9" s="40" t="s">
        <v>95</v>
      </c>
      <c r="R9" s="75" t="s">
        <v>13</v>
      </c>
    </row>
    <row r="10" spans="1:18" s="167" customFormat="1" ht="14.4">
      <c r="A10" s="50">
        <v>1</v>
      </c>
      <c r="B10" s="50">
        <v>2</v>
      </c>
      <c r="C10" s="50">
        <v>3</v>
      </c>
      <c r="D10" s="61">
        <v>4</v>
      </c>
      <c r="E10" s="50">
        <v>5</v>
      </c>
      <c r="F10" s="61">
        <v>6</v>
      </c>
      <c r="G10" s="61">
        <v>7</v>
      </c>
      <c r="H10" s="61">
        <v>8</v>
      </c>
      <c r="I10" s="61">
        <v>9</v>
      </c>
      <c r="J10" s="61">
        <v>10</v>
      </c>
      <c r="K10" s="61">
        <v>11</v>
      </c>
      <c r="L10" s="61">
        <v>12</v>
      </c>
      <c r="M10" s="61">
        <v>13</v>
      </c>
      <c r="N10" s="61">
        <v>14</v>
      </c>
      <c r="O10" s="61">
        <v>15</v>
      </c>
      <c r="P10" s="61">
        <v>16</v>
      </c>
      <c r="Q10" s="61">
        <v>17</v>
      </c>
      <c r="R10" s="164">
        <v>18</v>
      </c>
    </row>
    <row r="11" spans="1:18">
      <c r="A11" s="86">
        <v>1</v>
      </c>
      <c r="B11" s="109"/>
      <c r="C11" s="106"/>
      <c r="D11" s="106"/>
      <c r="E11" s="106"/>
      <c r="F11" s="43"/>
      <c r="G11" s="106"/>
      <c r="H11" s="106"/>
      <c r="I11" s="102">
        <f>(H11+G11+F11)*12</f>
        <v>0</v>
      </c>
      <c r="J11" s="105">
        <f>CEILING(0.03*(F11+G11),10)</f>
        <v>0</v>
      </c>
      <c r="K11" s="105">
        <f>J11*8</f>
        <v>0</v>
      </c>
      <c r="L11" s="105">
        <f>I11+K11</f>
        <v>0</v>
      </c>
      <c r="M11" s="105">
        <f>L11*151%</f>
        <v>0</v>
      </c>
      <c r="N11" s="105">
        <f>L11*10%</f>
        <v>0</v>
      </c>
      <c r="O11" s="48">
        <f>IF(ROUND((L11-(H11*12))*15%,0)&lt;18000,18000,ROUND((L11-(H11*12))*15%,0))</f>
        <v>18000</v>
      </c>
      <c r="P11" s="105"/>
      <c r="Q11" s="105">
        <f t="shared" ref="Q11:Q16" si="0">L11+M11+N11+O11+P11</f>
        <v>18000</v>
      </c>
      <c r="R11" s="107"/>
    </row>
    <row r="12" spans="1:18">
      <c r="A12" s="86">
        <v>2</v>
      </c>
      <c r="B12" s="109"/>
      <c r="C12" s="106"/>
      <c r="D12" s="106"/>
      <c r="E12" s="106"/>
      <c r="F12" s="43"/>
      <c r="G12" s="106"/>
      <c r="H12" s="106"/>
      <c r="I12" s="102">
        <f>(H12+G12+F12)*12</f>
        <v>0</v>
      </c>
      <c r="J12" s="105">
        <f>CEILING(0.03*(F12+G12),10)</f>
        <v>0</v>
      </c>
      <c r="K12" s="105">
        <f>J12*8</f>
        <v>0</v>
      </c>
      <c r="L12" s="105">
        <f>I12+K12</f>
        <v>0</v>
      </c>
      <c r="M12" s="105">
        <f t="shared" ref="M12:M15" si="1">L12*151%</f>
        <v>0</v>
      </c>
      <c r="N12" s="105">
        <f>L12*10%</f>
        <v>0</v>
      </c>
      <c r="O12" s="48">
        <f>IF(ROUND((L12-(H12*12))*15%,0)&lt;18000,18000,ROUND((L12-(H12*12))*15%,0))</f>
        <v>18000</v>
      </c>
      <c r="P12" s="105"/>
      <c r="Q12" s="105">
        <f t="shared" si="0"/>
        <v>18000</v>
      </c>
      <c r="R12" s="107"/>
    </row>
    <row r="13" spans="1:18">
      <c r="A13" s="86">
        <v>3</v>
      </c>
      <c r="B13" s="109"/>
      <c r="C13" s="106"/>
      <c r="D13" s="106"/>
      <c r="E13" s="106"/>
      <c r="F13" s="43"/>
      <c r="G13" s="106"/>
      <c r="H13" s="106"/>
      <c r="I13" s="102">
        <f>(H13+G13+F13)*12</f>
        <v>0</v>
      </c>
      <c r="J13" s="105">
        <f>CEILING(0.03*(F13+G13),10)</f>
        <v>0</v>
      </c>
      <c r="K13" s="105">
        <f>J13*8</f>
        <v>0</v>
      </c>
      <c r="L13" s="105">
        <f>I13+K13</f>
        <v>0</v>
      </c>
      <c r="M13" s="105">
        <f t="shared" si="1"/>
        <v>0</v>
      </c>
      <c r="N13" s="105">
        <f>L13*10%</f>
        <v>0</v>
      </c>
      <c r="O13" s="48">
        <f>IF(ROUND((L13-(H13*12))*15%,0)&lt;18000,18000,ROUND((L13-(H13*12))*15%,0))</f>
        <v>18000</v>
      </c>
      <c r="P13" s="105"/>
      <c r="Q13" s="105">
        <f t="shared" si="0"/>
        <v>18000</v>
      </c>
      <c r="R13" s="107"/>
    </row>
    <row r="14" spans="1:18">
      <c r="A14" s="86">
        <v>4</v>
      </c>
      <c r="B14" s="109"/>
      <c r="C14" s="106"/>
      <c r="D14" s="106"/>
      <c r="E14" s="106"/>
      <c r="F14" s="43"/>
      <c r="G14" s="106"/>
      <c r="H14" s="106"/>
      <c r="I14" s="102">
        <f>(H14+G14+F14)*12</f>
        <v>0</v>
      </c>
      <c r="J14" s="105">
        <f>CEILING(0.03*(F14+G14),10)</f>
        <v>0</v>
      </c>
      <c r="K14" s="105">
        <f>J14*8</f>
        <v>0</v>
      </c>
      <c r="L14" s="105">
        <f>I14+K14</f>
        <v>0</v>
      </c>
      <c r="M14" s="105">
        <f t="shared" si="1"/>
        <v>0</v>
      </c>
      <c r="N14" s="105">
        <f>L14*10%</f>
        <v>0</v>
      </c>
      <c r="O14" s="48">
        <f>IF(ROUND((L14-(H14*12))*15%,0)&lt;18000,18000,ROUND((L14-(H14*12))*15%,0))</f>
        <v>18000</v>
      </c>
      <c r="P14" s="105"/>
      <c r="Q14" s="105">
        <f t="shared" si="0"/>
        <v>18000</v>
      </c>
      <c r="R14" s="107"/>
    </row>
    <row r="15" spans="1:18">
      <c r="A15" s="86">
        <v>5</v>
      </c>
      <c r="B15" s="109"/>
      <c r="C15" s="106"/>
      <c r="D15" s="106"/>
      <c r="E15" s="106"/>
      <c r="F15" s="43"/>
      <c r="G15" s="106"/>
      <c r="H15" s="106"/>
      <c r="I15" s="102">
        <f>(H15+G15+F15)*12</f>
        <v>0</v>
      </c>
      <c r="J15" s="105">
        <f>CEILING(0.03*(F15+G15),10)</f>
        <v>0</v>
      </c>
      <c r="K15" s="105">
        <f>J15*8</f>
        <v>0</v>
      </c>
      <c r="L15" s="105">
        <f>I15+K15</f>
        <v>0</v>
      </c>
      <c r="M15" s="105">
        <f t="shared" si="1"/>
        <v>0</v>
      </c>
      <c r="N15" s="105">
        <f>L15*10%</f>
        <v>0</v>
      </c>
      <c r="O15" s="48">
        <f>IF(ROUND((L15-(H15*12))*15%,0)&lt;18000,18000,ROUND((L15-(H15*12))*15%,0))</f>
        <v>18000</v>
      </c>
      <c r="P15" s="105"/>
      <c r="Q15" s="105">
        <f t="shared" si="0"/>
        <v>18000</v>
      </c>
      <c r="R15" s="107"/>
    </row>
    <row r="16" spans="1:18">
      <c r="A16" s="86">
        <v>6</v>
      </c>
      <c r="B16" s="109"/>
      <c r="C16" s="106"/>
      <c r="D16" s="106"/>
      <c r="E16" s="106"/>
      <c r="F16" s="43"/>
      <c r="G16" s="106"/>
      <c r="H16" s="106"/>
      <c r="I16" s="102"/>
      <c r="J16" s="105"/>
      <c r="K16" s="105"/>
      <c r="L16" s="105"/>
      <c r="M16" s="105"/>
      <c r="N16" s="105"/>
      <c r="O16" s="48"/>
      <c r="P16" s="105"/>
      <c r="Q16" s="105">
        <f t="shared" si="0"/>
        <v>0</v>
      </c>
      <c r="R16" s="107"/>
    </row>
    <row r="17" spans="1:18" ht="15" customHeight="1">
      <c r="A17" s="149" t="s">
        <v>30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41">
        <f>SUM(L11:L16)</f>
        <v>0</v>
      </c>
      <c r="M17" s="41"/>
      <c r="N17" s="41"/>
      <c r="O17" s="41"/>
      <c r="P17" s="41"/>
      <c r="Q17" s="162">
        <f>SUM(Q11:Q16)</f>
        <v>90000</v>
      </c>
      <c r="R17" s="42"/>
    </row>
    <row r="18" spans="1:18" ht="15" customHeight="1">
      <c r="A18" s="108" t="s">
        <v>1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151" t="s">
        <v>71</v>
      </c>
      <c r="N18" s="152"/>
      <c r="O18" s="152"/>
      <c r="P18" s="153"/>
      <c r="Q18" s="162">
        <f>L17*15%</f>
        <v>0</v>
      </c>
      <c r="R18" s="36"/>
    </row>
    <row r="19" spans="1:18" ht="15" customHeight="1">
      <c r="A19" s="173" t="s">
        <v>33</v>
      </c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148" t="s">
        <v>34</v>
      </c>
      <c r="N19" s="148"/>
      <c r="O19" s="148"/>
      <c r="P19" s="148"/>
      <c r="Q19" s="161">
        <f>Q17</f>
        <v>90000</v>
      </c>
      <c r="R19" s="111"/>
    </row>
    <row r="20" spans="1:18" ht="15.75" customHeight="1"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Q20" s="39"/>
      <c r="R20" s="39"/>
    </row>
    <row r="21" spans="1:18" ht="15.75" customHeight="1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8" ht="15.75" customHeight="1">
      <c r="M22" s="4"/>
      <c r="N22" s="4"/>
      <c r="O22" s="4"/>
      <c r="P22" s="4"/>
      <c r="Q22" s="4"/>
    </row>
    <row r="23" spans="1:18">
      <c r="A23" s="5" t="s">
        <v>6</v>
      </c>
      <c r="B23" s="11"/>
      <c r="C23" s="11"/>
      <c r="D23" s="11"/>
      <c r="E23" s="11"/>
      <c r="F23" s="11"/>
    </row>
    <row r="24" spans="1:18">
      <c r="A24" s="11"/>
      <c r="B24" s="11"/>
      <c r="C24" s="11"/>
      <c r="D24" s="11"/>
      <c r="E24" s="11"/>
      <c r="F24" s="11"/>
      <c r="O24" s="87"/>
      <c r="R24" s="87" t="s">
        <v>123</v>
      </c>
    </row>
    <row r="25" spans="1:18">
      <c r="A25" s="11"/>
      <c r="B25" s="11"/>
      <c r="C25" s="11"/>
      <c r="D25" s="11"/>
      <c r="E25" s="11"/>
      <c r="M25" s="80" t="s">
        <v>7</v>
      </c>
    </row>
    <row r="26" spans="1:18">
      <c r="N26" s="87"/>
    </row>
    <row r="29" spans="1:18">
      <c r="I29" s="80">
        <v>6</v>
      </c>
      <c r="R29" s="88"/>
    </row>
  </sheetData>
  <mergeCells count="7">
    <mergeCell ref="A2:R2"/>
    <mergeCell ref="A4:R4"/>
    <mergeCell ref="A6:Q6"/>
    <mergeCell ref="M19:P19"/>
    <mergeCell ref="A17:K17"/>
    <mergeCell ref="M18:P18"/>
    <mergeCell ref="Q8:R8"/>
  </mergeCells>
  <phoneticPr fontId="2" type="noConversion"/>
  <pageMargins left="0.65" right="0.55000000000000004" top="0.75" bottom="0.75" header="0.55000000000000004" footer="0.5"/>
  <pageSetup paperSize="9" scale="88" orientation="landscape" r:id="rId1"/>
  <headerFooter alignWithMargins="0"/>
  <rowBreaks count="1" manualBreakCount="1">
    <brk id="29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M31"/>
  <sheetViews>
    <sheetView view="pageBreakPreview" zoomScale="85" zoomScaleNormal="70" workbookViewId="0">
      <selection activeCell="A19" sqref="A19"/>
    </sheetView>
  </sheetViews>
  <sheetFormatPr defaultColWidth="9.109375" defaultRowHeight="13.8"/>
  <cols>
    <col min="1" max="1" width="5" style="80" customWidth="1"/>
    <col min="2" max="2" width="14.33203125" style="80" customWidth="1"/>
    <col min="3" max="3" width="11.44140625" style="80" customWidth="1"/>
    <col min="4" max="4" width="19.88671875" style="80" customWidth="1"/>
    <col min="5" max="5" width="12.109375" style="80" customWidth="1"/>
    <col min="6" max="6" width="13" style="80" customWidth="1"/>
    <col min="7" max="7" width="11.88671875" style="80" customWidth="1"/>
    <col min="8" max="8" width="15.44140625" style="80" customWidth="1"/>
    <col min="9" max="9" width="10.44140625" style="80" customWidth="1"/>
    <col min="10" max="10" width="16.109375" style="80" customWidth="1"/>
    <col min="11" max="11" width="8.5546875" style="80" customWidth="1"/>
    <col min="12" max="12" width="8.109375" style="80" customWidth="1"/>
    <col min="13" max="13" width="8.6640625" style="80" customWidth="1"/>
    <col min="14" max="16384" width="9.109375" style="80"/>
  </cols>
  <sheetData>
    <row r="1" spans="1:13">
      <c r="J1" s="116" t="s">
        <v>27</v>
      </c>
      <c r="L1" s="5"/>
    </row>
    <row r="2" spans="1:13">
      <c r="A2" s="119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5"/>
      <c r="L2" s="115"/>
      <c r="M2" s="115"/>
    </row>
    <row r="3" spans="1:13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33.75" customHeight="1">
      <c r="A4" s="147" t="s">
        <v>135</v>
      </c>
      <c r="B4" s="147"/>
      <c r="C4" s="147"/>
      <c r="D4" s="147"/>
      <c r="E4" s="147"/>
      <c r="F4" s="147"/>
      <c r="G4" s="147"/>
      <c r="H4" s="147"/>
      <c r="I4" s="147"/>
      <c r="J4" s="147"/>
      <c r="K4" s="168"/>
      <c r="L4" s="168"/>
      <c r="M4" s="168"/>
    </row>
    <row r="5" spans="1:13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>
      <c r="A6" s="136" t="s">
        <v>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14.4">
      <c r="A7" s="79" t="s">
        <v>136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>
      <c r="A8" s="171"/>
      <c r="B8" s="171"/>
      <c r="C8" s="171"/>
      <c r="D8" s="171"/>
      <c r="E8" s="171"/>
      <c r="F8" s="171"/>
      <c r="G8" s="171"/>
      <c r="H8" s="171"/>
      <c r="I8" s="171"/>
      <c r="J8" s="170" t="s">
        <v>132</v>
      </c>
      <c r="K8" s="171"/>
      <c r="L8" s="171"/>
      <c r="M8" s="171"/>
    </row>
    <row r="9" spans="1:13" ht="78" customHeight="1">
      <c r="A9" s="82" t="s">
        <v>8</v>
      </c>
      <c r="B9" s="82" t="s">
        <v>24</v>
      </c>
      <c r="C9" s="82" t="s">
        <v>22</v>
      </c>
      <c r="D9" s="82" t="s">
        <v>137</v>
      </c>
      <c r="E9" s="82" t="s">
        <v>61</v>
      </c>
      <c r="F9" s="82" t="s">
        <v>96</v>
      </c>
      <c r="G9" s="117" t="s">
        <v>143</v>
      </c>
      <c r="H9" s="82" t="s">
        <v>97</v>
      </c>
      <c r="I9" s="82" t="s">
        <v>138</v>
      </c>
      <c r="J9" s="82" t="s">
        <v>16</v>
      </c>
      <c r="K9" s="54"/>
      <c r="L9" s="51"/>
      <c r="M9" s="51"/>
    </row>
    <row r="10" spans="1:13" s="49" customFormat="1" ht="14.4">
      <c r="A10" s="50">
        <v>1</v>
      </c>
      <c r="B10" s="50">
        <v>2</v>
      </c>
      <c r="C10" s="50">
        <v>3</v>
      </c>
      <c r="D10" s="61">
        <v>4</v>
      </c>
      <c r="E10" s="50">
        <v>5</v>
      </c>
      <c r="F10" s="61">
        <v>6</v>
      </c>
      <c r="G10" s="61">
        <v>7</v>
      </c>
      <c r="H10" s="61">
        <v>8</v>
      </c>
      <c r="I10" s="61">
        <v>9</v>
      </c>
      <c r="J10" s="164">
        <v>10</v>
      </c>
      <c r="K10" s="165"/>
      <c r="L10" s="166"/>
      <c r="M10" s="166"/>
    </row>
    <row r="11" spans="1:13">
      <c r="A11" s="163">
        <v>1</v>
      </c>
      <c r="B11" s="109"/>
      <c r="C11" s="106"/>
      <c r="D11" s="106"/>
      <c r="E11" s="106"/>
      <c r="F11" s="43"/>
      <c r="G11" s="106">
        <f>F11*12</f>
        <v>0</v>
      </c>
      <c r="H11" s="106"/>
      <c r="I11" s="102">
        <f>G11+H11</f>
        <v>0</v>
      </c>
      <c r="J11" s="105"/>
      <c r="K11" s="112"/>
      <c r="L11" s="113"/>
      <c r="M11" s="113"/>
    </row>
    <row r="12" spans="1:13">
      <c r="A12" s="163">
        <v>2</v>
      </c>
      <c r="B12" s="109"/>
      <c r="C12" s="106"/>
      <c r="D12" s="106"/>
      <c r="E12" s="106"/>
      <c r="F12" s="43"/>
      <c r="G12" s="106">
        <f t="shared" ref="G12:G16" si="0">F12*12</f>
        <v>0</v>
      </c>
      <c r="H12" s="106"/>
      <c r="I12" s="102">
        <f t="shared" ref="I12:I16" si="1">G12+H12</f>
        <v>0</v>
      </c>
      <c r="J12" s="105"/>
      <c r="K12" s="112"/>
      <c r="L12" s="113"/>
      <c r="M12" s="113"/>
    </row>
    <row r="13" spans="1:13">
      <c r="A13" s="163">
        <v>3</v>
      </c>
      <c r="B13" s="109"/>
      <c r="C13" s="106"/>
      <c r="D13" s="106"/>
      <c r="E13" s="106"/>
      <c r="F13" s="43"/>
      <c r="G13" s="106">
        <f t="shared" si="0"/>
        <v>0</v>
      </c>
      <c r="H13" s="106"/>
      <c r="I13" s="102">
        <f t="shared" si="1"/>
        <v>0</v>
      </c>
      <c r="J13" s="105"/>
      <c r="K13" s="112"/>
      <c r="L13" s="113"/>
      <c r="M13" s="113"/>
    </row>
    <row r="14" spans="1:13">
      <c r="A14" s="163">
        <v>4</v>
      </c>
      <c r="B14" s="109"/>
      <c r="C14" s="106"/>
      <c r="D14" s="106"/>
      <c r="E14" s="106"/>
      <c r="F14" s="43"/>
      <c r="G14" s="106">
        <f t="shared" si="0"/>
        <v>0</v>
      </c>
      <c r="H14" s="106"/>
      <c r="I14" s="102">
        <f t="shared" si="1"/>
        <v>0</v>
      </c>
      <c r="J14" s="105"/>
      <c r="K14" s="112"/>
      <c r="L14" s="113"/>
      <c r="M14" s="113"/>
    </row>
    <row r="15" spans="1:13">
      <c r="A15" s="163">
        <v>5</v>
      </c>
      <c r="B15" s="109"/>
      <c r="C15" s="106"/>
      <c r="D15" s="106"/>
      <c r="E15" s="106"/>
      <c r="F15" s="43"/>
      <c r="G15" s="106">
        <f t="shared" si="0"/>
        <v>0</v>
      </c>
      <c r="H15" s="106"/>
      <c r="I15" s="102">
        <f t="shared" si="1"/>
        <v>0</v>
      </c>
      <c r="J15" s="105"/>
      <c r="K15" s="112"/>
      <c r="L15" s="113"/>
      <c r="M15" s="113"/>
    </row>
    <row r="16" spans="1:13">
      <c r="A16" s="163">
        <v>6</v>
      </c>
      <c r="B16" s="109"/>
      <c r="C16" s="106"/>
      <c r="D16" s="106"/>
      <c r="E16" s="106"/>
      <c r="F16" s="43"/>
      <c r="G16" s="106">
        <f t="shared" si="0"/>
        <v>0</v>
      </c>
      <c r="H16" s="106"/>
      <c r="I16" s="102">
        <f t="shared" si="1"/>
        <v>0</v>
      </c>
      <c r="J16" s="105"/>
      <c r="K16" s="112"/>
      <c r="L16" s="113"/>
      <c r="M16" s="113"/>
    </row>
    <row r="17" spans="1:13" ht="15" customHeight="1">
      <c r="A17" s="169"/>
      <c r="B17" s="56"/>
      <c r="C17" s="56"/>
      <c r="D17" s="56"/>
      <c r="E17" s="56"/>
      <c r="F17" s="55" t="s">
        <v>30</v>
      </c>
      <c r="G17" s="56"/>
      <c r="H17" s="56"/>
      <c r="I17" s="57">
        <f>SUM(I11:I16)</f>
        <v>0</v>
      </c>
      <c r="J17" s="86"/>
      <c r="K17" s="52"/>
      <c r="L17" s="53"/>
      <c r="M17" s="53"/>
    </row>
    <row r="18" spans="1:13" ht="15" customHeight="1">
      <c r="A18" s="11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58"/>
    </row>
    <row r="19" spans="1:13" ht="15" customHeight="1">
      <c r="A19" s="173" t="s">
        <v>98</v>
      </c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52"/>
    </row>
    <row r="20" spans="1:13" ht="15.75" customHeight="1"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8"/>
    </row>
    <row r="21" spans="1:13" ht="15.75" customHeight="1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</row>
    <row r="22" spans="1:13" ht="15.75" customHeight="1">
      <c r="M22" s="4"/>
    </row>
    <row r="23" spans="1:13">
      <c r="A23" s="5" t="s">
        <v>6</v>
      </c>
      <c r="B23" s="11"/>
      <c r="C23" s="11"/>
      <c r="D23" s="11"/>
      <c r="E23" s="11"/>
      <c r="F23" s="11"/>
    </row>
    <row r="24" spans="1:13">
      <c r="A24" s="11"/>
      <c r="B24" s="11"/>
      <c r="C24" s="11"/>
      <c r="D24" s="11"/>
      <c r="E24" s="11"/>
      <c r="F24" s="11"/>
      <c r="J24" s="87" t="s">
        <v>9</v>
      </c>
      <c r="K24" s="87"/>
    </row>
    <row r="25" spans="1:13">
      <c r="A25" s="11"/>
      <c r="B25" s="11"/>
      <c r="C25" s="11"/>
      <c r="D25" s="11"/>
      <c r="E25" s="11"/>
      <c r="M25" s="80" t="s">
        <v>7</v>
      </c>
    </row>
    <row r="30" spans="1:13">
      <c r="E30" s="80">
        <v>7</v>
      </c>
    </row>
    <row r="31" spans="1:13">
      <c r="L31" s="88"/>
    </row>
  </sheetData>
  <mergeCells count="3">
    <mergeCell ref="A6:M6"/>
    <mergeCell ref="A4:J4"/>
    <mergeCell ref="A2:J2"/>
  </mergeCells>
  <pageMargins left="0.65" right="0.55000000000000004" top="0.75" bottom="0.75" header="0.55000000000000004" footer="0.5"/>
  <pageSetup paperSize="9" scale="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7"/>
  <sheetViews>
    <sheetView view="pageBreakPreview" zoomScale="85" zoomScaleNormal="70" workbookViewId="0">
      <selection activeCell="K20" sqref="K20"/>
    </sheetView>
  </sheetViews>
  <sheetFormatPr defaultColWidth="9.109375" defaultRowHeight="13.8"/>
  <cols>
    <col min="1" max="1" width="36.5546875" style="80" customWidth="1"/>
    <col min="2" max="4" width="17.33203125" style="80" customWidth="1"/>
    <col min="5" max="5" width="18.88671875" style="80" customWidth="1"/>
    <col min="6" max="16384" width="9.109375" style="80"/>
  </cols>
  <sheetData>
    <row r="1" spans="1:6">
      <c r="E1" s="5" t="s">
        <v>27</v>
      </c>
    </row>
    <row r="2" spans="1:6" ht="18" customHeight="1">
      <c r="A2" s="157" t="s">
        <v>36</v>
      </c>
      <c r="B2" s="157"/>
      <c r="C2" s="157"/>
      <c r="D2" s="157"/>
      <c r="E2" s="157"/>
      <c r="F2" s="80" t="s">
        <v>14</v>
      </c>
    </row>
    <row r="3" spans="1:6" ht="18" customHeight="1">
      <c r="A3" s="157" t="s">
        <v>38</v>
      </c>
      <c r="B3" s="157"/>
      <c r="C3" s="157"/>
      <c r="D3" s="157"/>
      <c r="E3" s="157"/>
    </row>
    <row r="4" spans="1:6" ht="10.95" customHeight="1">
      <c r="A4" s="38"/>
      <c r="B4" s="37"/>
      <c r="C4" s="37"/>
      <c r="D4" s="37"/>
      <c r="E4" s="37"/>
    </row>
    <row r="5" spans="1:6" ht="18" customHeight="1">
      <c r="A5" s="156" t="s">
        <v>18</v>
      </c>
      <c r="B5" s="156"/>
      <c r="C5" s="156"/>
      <c r="D5" s="156"/>
      <c r="E5" s="156"/>
    </row>
    <row r="6" spans="1:6" ht="12.6" customHeight="1">
      <c r="B6" s="12"/>
      <c r="C6" s="12"/>
      <c r="D6" s="12"/>
      <c r="E6" s="12"/>
    </row>
    <row r="7" spans="1:6" s="116" customFormat="1" ht="12.6" customHeight="1">
      <c r="B7" s="12"/>
      <c r="C7" s="12"/>
      <c r="D7" s="12"/>
      <c r="E7" s="74" t="s">
        <v>144</v>
      </c>
    </row>
    <row r="8" spans="1:6" ht="69">
      <c r="A8" s="82" t="s">
        <v>37</v>
      </c>
      <c r="B8" s="82" t="s">
        <v>84</v>
      </c>
      <c r="C8" s="82" t="s">
        <v>46</v>
      </c>
      <c r="D8" s="82" t="s">
        <v>47</v>
      </c>
      <c r="E8" s="82" t="s">
        <v>85</v>
      </c>
    </row>
    <row r="9" spans="1:6" ht="18" customHeight="1">
      <c r="A9" s="13">
        <v>1</v>
      </c>
      <c r="B9" s="13">
        <v>2</v>
      </c>
      <c r="C9" s="13">
        <v>3</v>
      </c>
      <c r="D9" s="13">
        <v>4</v>
      </c>
      <c r="E9" s="13">
        <v>5</v>
      </c>
    </row>
    <row r="10" spans="1:6" s="92" customFormat="1" ht="18" customHeight="1">
      <c r="A10" s="89" t="s">
        <v>39</v>
      </c>
      <c r="B10" s="89"/>
      <c r="C10" s="89"/>
      <c r="D10" s="89"/>
      <c r="E10" s="90"/>
      <c r="F10" s="91"/>
    </row>
    <row r="11" spans="1:6" s="92" customFormat="1">
      <c r="A11" s="93" t="s">
        <v>40</v>
      </c>
      <c r="B11" s="91"/>
      <c r="C11" s="91"/>
      <c r="D11" s="91"/>
      <c r="E11" s="94"/>
      <c r="F11" s="91"/>
    </row>
    <row r="12" spans="1:6" s="92" customFormat="1">
      <c r="A12" s="93" t="s">
        <v>41</v>
      </c>
      <c r="B12" s="91"/>
      <c r="C12" s="91"/>
      <c r="D12" s="91"/>
      <c r="E12" s="94"/>
      <c r="F12" s="91"/>
    </row>
    <row r="13" spans="1:6" s="92" customFormat="1" ht="27.6">
      <c r="A13" s="33" t="s">
        <v>42</v>
      </c>
      <c r="B13" s="91"/>
      <c r="C13" s="91"/>
      <c r="D13" s="91"/>
      <c r="E13" s="94"/>
      <c r="F13" s="91"/>
    </row>
    <row r="14" spans="1:6" s="92" customFormat="1" ht="18" customHeight="1">
      <c r="A14" s="32" t="s">
        <v>43</v>
      </c>
      <c r="B14" s="91"/>
      <c r="C14" s="91"/>
      <c r="D14" s="91"/>
      <c r="E14" s="94"/>
      <c r="F14" s="91"/>
    </row>
    <row r="15" spans="1:6" s="92" customFormat="1" ht="18" customHeight="1">
      <c r="A15" s="93" t="s">
        <v>44</v>
      </c>
      <c r="B15" s="91"/>
      <c r="C15" s="91"/>
      <c r="D15" s="91"/>
      <c r="E15" s="94"/>
      <c r="F15" s="91"/>
    </row>
    <row r="16" spans="1:6" s="92" customFormat="1" ht="31.5" customHeight="1">
      <c r="A16" s="95" t="s">
        <v>45</v>
      </c>
      <c r="B16" s="91"/>
      <c r="C16" s="91"/>
      <c r="D16" s="91"/>
      <c r="E16" s="94"/>
      <c r="F16" s="91"/>
    </row>
    <row r="17" spans="1:6" s="92" customFormat="1" ht="27.6">
      <c r="A17" s="95" t="s">
        <v>53</v>
      </c>
      <c r="B17" s="91"/>
      <c r="C17" s="91"/>
      <c r="D17" s="91"/>
      <c r="E17" s="94"/>
      <c r="F17" s="91"/>
    </row>
    <row r="18" spans="1:6" s="92" customFormat="1" ht="17.25" customHeight="1">
      <c r="A18" s="91" t="s">
        <v>54</v>
      </c>
      <c r="B18" s="91"/>
      <c r="C18" s="91"/>
      <c r="D18" s="91"/>
      <c r="E18" s="96"/>
      <c r="F18" s="91"/>
    </row>
    <row r="19" spans="1:6" s="92" customFormat="1" ht="18" customHeight="1">
      <c r="A19" s="18" t="s">
        <v>11</v>
      </c>
      <c r="B19" s="97"/>
      <c r="C19" s="97"/>
      <c r="D19" s="97"/>
      <c r="E19" s="97"/>
    </row>
    <row r="20" spans="1:6" ht="18" customHeight="1">
      <c r="A20" s="76" t="s">
        <v>1</v>
      </c>
    </row>
    <row r="21" spans="1:6" ht="18" customHeight="1">
      <c r="A21" s="47"/>
    </row>
    <row r="22" spans="1:6" ht="18" customHeight="1">
      <c r="A22" s="47"/>
    </row>
    <row r="23" spans="1:6" ht="18" customHeight="1">
      <c r="A23" s="5" t="s">
        <v>72</v>
      </c>
      <c r="D23" s="87"/>
      <c r="E23" s="87" t="s">
        <v>9</v>
      </c>
    </row>
    <row r="24" spans="1:6" ht="18" customHeight="1"/>
    <row r="25" spans="1:6" ht="18" customHeight="1">
      <c r="D25" s="155"/>
      <c r="E25" s="155"/>
    </row>
    <row r="27" spans="1:6">
      <c r="B27" s="80">
        <v>8</v>
      </c>
      <c r="E27" s="9"/>
    </row>
  </sheetData>
  <mergeCells count="4">
    <mergeCell ref="D25:E25"/>
    <mergeCell ref="A5:E5"/>
    <mergeCell ref="A3:E3"/>
    <mergeCell ref="A2:E2"/>
  </mergeCells>
  <phoneticPr fontId="0" type="noConversion"/>
  <printOptions horizontalCentered="1"/>
  <pageMargins left="0.75" right="0.75" top="0.75" bottom="0.75" header="0.5" footer="0.5"/>
  <pageSetup paperSize="9" scale="94" orientation="landscape" horizontalDpi="180" verticalDpi="18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N30"/>
  <sheetViews>
    <sheetView view="pageBreakPreview" zoomScale="85" zoomScaleSheetLayoutView="85" workbookViewId="0">
      <selection activeCell="P25" sqref="P25"/>
    </sheetView>
  </sheetViews>
  <sheetFormatPr defaultColWidth="8.88671875" defaultRowHeight="13.2"/>
  <cols>
    <col min="1" max="1" width="17" style="11" customWidth="1"/>
    <col min="2" max="2" width="10.44140625" style="11" customWidth="1"/>
    <col min="3" max="3" width="13.44140625" style="11" customWidth="1"/>
    <col min="4" max="4" width="13" style="11" customWidth="1"/>
    <col min="5" max="5" width="14.88671875" style="11" customWidth="1"/>
    <col min="6" max="6" width="10.5546875" style="11" customWidth="1"/>
    <col min="7" max="7" width="11.33203125" style="11" customWidth="1"/>
    <col min="8" max="8" width="8.88671875" style="11" customWidth="1"/>
    <col min="9" max="9" width="13.109375" style="11" customWidth="1"/>
    <col min="10" max="10" width="9" style="11" customWidth="1"/>
    <col min="11" max="11" width="13.33203125" style="11" customWidth="1"/>
    <col min="12" max="16384" width="8.88671875" style="11"/>
  </cols>
  <sheetData>
    <row r="1" spans="1:14" ht="13.8">
      <c r="A1" s="157" t="s">
        <v>99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4" ht="13.8">
      <c r="A2" s="38"/>
      <c r="B2" s="37"/>
      <c r="C2" s="37"/>
      <c r="D2" s="37"/>
      <c r="E2" s="37"/>
      <c r="F2" s="37"/>
    </row>
    <row r="3" spans="1:14" ht="13.8">
      <c r="A3" s="157" t="s">
        <v>100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4" ht="13.8">
      <c r="A4" s="38"/>
      <c r="B4" s="37"/>
      <c r="C4" s="37"/>
      <c r="D4" s="37"/>
      <c r="E4" s="37"/>
      <c r="F4" s="37"/>
    </row>
    <row r="5" spans="1:14" ht="13.8">
      <c r="A5" s="156" t="s">
        <v>18</v>
      </c>
      <c r="B5" s="156"/>
      <c r="C5" s="156"/>
      <c r="D5" s="156"/>
      <c r="E5" s="156"/>
      <c r="F5" s="156"/>
    </row>
    <row r="6" spans="1:14" ht="13.8">
      <c r="A6" s="80"/>
      <c r="B6" s="12"/>
      <c r="C6" s="12"/>
      <c r="D6" s="12"/>
      <c r="F6" s="114"/>
      <c r="G6" s="9"/>
      <c r="H6" s="17"/>
      <c r="I6" s="17"/>
      <c r="J6" s="12"/>
      <c r="K6" s="170" t="s">
        <v>59</v>
      </c>
    </row>
    <row r="7" spans="1:14" s="63" customFormat="1" ht="15" customHeight="1">
      <c r="A7" s="129" t="s">
        <v>101</v>
      </c>
      <c r="B7" s="129" t="s">
        <v>103</v>
      </c>
      <c r="C7" s="129" t="s">
        <v>102</v>
      </c>
      <c r="D7" s="158" t="s">
        <v>110</v>
      </c>
      <c r="E7" s="129" t="s">
        <v>139</v>
      </c>
      <c r="F7" s="159" t="s">
        <v>104</v>
      </c>
      <c r="G7" s="159"/>
      <c r="H7" s="159"/>
      <c r="I7" s="158" t="s">
        <v>140</v>
      </c>
      <c r="J7" s="158" t="s">
        <v>108</v>
      </c>
      <c r="K7" s="158" t="s">
        <v>141</v>
      </c>
    </row>
    <row r="8" spans="1:14" s="63" customFormat="1" ht="73.95" customHeight="1">
      <c r="A8" s="129"/>
      <c r="B8" s="129"/>
      <c r="C8" s="129"/>
      <c r="D8" s="158"/>
      <c r="E8" s="129"/>
      <c r="F8" s="82" t="s">
        <v>105</v>
      </c>
      <c r="G8" s="40" t="s">
        <v>106</v>
      </c>
      <c r="H8" s="64" t="s">
        <v>107</v>
      </c>
      <c r="I8" s="158"/>
      <c r="J8" s="158"/>
      <c r="K8" s="158"/>
      <c r="N8" s="98"/>
    </row>
    <row r="9" spans="1:14" ht="13.8">
      <c r="A9" s="82">
        <v>1</v>
      </c>
      <c r="B9" s="82">
        <v>2</v>
      </c>
      <c r="C9" s="82">
        <v>3</v>
      </c>
      <c r="D9" s="82">
        <v>4</v>
      </c>
      <c r="E9" s="82">
        <v>5</v>
      </c>
      <c r="F9" s="64">
        <v>6</v>
      </c>
      <c r="G9" s="64">
        <v>7</v>
      </c>
      <c r="H9" s="34">
        <v>8</v>
      </c>
      <c r="I9" s="34">
        <v>9</v>
      </c>
      <c r="J9" s="34">
        <v>10</v>
      </c>
      <c r="K9" s="34">
        <v>11</v>
      </c>
      <c r="N9" s="65"/>
    </row>
    <row r="10" spans="1:14" ht="13.8">
      <c r="A10" s="31"/>
      <c r="B10" s="14"/>
      <c r="C10" s="14"/>
      <c r="D10" s="14"/>
      <c r="E10" s="14"/>
      <c r="F10" s="15"/>
      <c r="G10" s="99"/>
      <c r="H10" s="100"/>
      <c r="I10" s="99"/>
      <c r="J10" s="99"/>
      <c r="K10" s="99"/>
    </row>
    <row r="11" spans="1:14" ht="13.8">
      <c r="A11" s="30"/>
      <c r="B11" s="14"/>
      <c r="C11" s="14"/>
      <c r="D11" s="14"/>
      <c r="E11" s="14"/>
      <c r="F11" s="15"/>
      <c r="G11" s="99"/>
      <c r="H11" s="99"/>
      <c r="I11" s="99"/>
      <c r="J11" s="99"/>
      <c r="K11" s="99"/>
    </row>
    <row r="12" spans="1:14" ht="13.8">
      <c r="A12" s="30"/>
      <c r="B12" s="14"/>
      <c r="C12" s="14"/>
      <c r="D12" s="14"/>
      <c r="E12" s="14"/>
      <c r="F12" s="15"/>
      <c r="G12" s="99"/>
      <c r="H12" s="99"/>
      <c r="I12" s="99"/>
      <c r="J12" s="99"/>
      <c r="K12" s="99"/>
      <c r="N12" s="65"/>
    </row>
    <row r="13" spans="1:14" ht="13.8">
      <c r="A13" s="33"/>
      <c r="B13" s="14"/>
      <c r="C13" s="14"/>
      <c r="D13" s="14"/>
      <c r="E13" s="14"/>
      <c r="F13" s="15"/>
      <c r="G13" s="99"/>
      <c r="H13" s="99"/>
      <c r="I13" s="99"/>
      <c r="J13" s="99"/>
      <c r="K13" s="99"/>
      <c r="N13" s="65"/>
    </row>
    <row r="14" spans="1:14" ht="13.8">
      <c r="A14" s="32"/>
      <c r="B14" s="14"/>
      <c r="C14" s="14"/>
      <c r="D14" s="14"/>
      <c r="E14" s="14"/>
      <c r="F14" s="15"/>
      <c r="G14" s="99"/>
      <c r="H14" s="99"/>
      <c r="I14" s="99"/>
      <c r="J14" s="99"/>
      <c r="K14" s="99"/>
    </row>
    <row r="15" spans="1:14" ht="13.8">
      <c r="A15" s="30"/>
      <c r="B15" s="14"/>
      <c r="C15" s="14"/>
      <c r="D15" s="14"/>
      <c r="E15" s="14"/>
      <c r="F15" s="15"/>
      <c r="G15" s="99"/>
      <c r="H15" s="99"/>
      <c r="I15" s="99"/>
      <c r="J15" s="99"/>
      <c r="K15" s="99"/>
    </row>
    <row r="16" spans="1:14" ht="13.8">
      <c r="A16" s="29"/>
      <c r="B16" s="14"/>
      <c r="C16" s="14"/>
      <c r="D16" s="14"/>
      <c r="E16" s="14"/>
      <c r="F16" s="15"/>
      <c r="G16" s="99"/>
      <c r="H16" s="99"/>
      <c r="I16" s="99"/>
      <c r="J16" s="99"/>
      <c r="K16" s="99"/>
    </row>
    <row r="17" spans="1:11" ht="13.8">
      <c r="A17" s="29"/>
      <c r="B17" s="14"/>
      <c r="C17" s="14"/>
      <c r="D17" s="14"/>
      <c r="E17" s="14"/>
      <c r="F17" s="15"/>
      <c r="G17" s="99"/>
      <c r="H17" s="99"/>
      <c r="I17" s="99"/>
      <c r="J17" s="99"/>
      <c r="K17" s="99"/>
    </row>
    <row r="18" spans="1:11" ht="13.8">
      <c r="A18" s="31"/>
      <c r="B18" s="14"/>
      <c r="C18" s="14"/>
      <c r="D18" s="14"/>
      <c r="E18" s="14"/>
      <c r="F18" s="59"/>
      <c r="G18" s="101"/>
      <c r="H18" s="101"/>
      <c r="I18" s="101"/>
      <c r="J18" s="101"/>
      <c r="K18" s="101"/>
    </row>
    <row r="19" spans="1:11" ht="13.8">
      <c r="A19" s="81" t="s">
        <v>11</v>
      </c>
      <c r="B19" s="10"/>
      <c r="C19" s="10"/>
      <c r="D19" s="10"/>
      <c r="E19" s="10"/>
      <c r="F19" s="10"/>
      <c r="G19" s="102"/>
      <c r="H19" s="102"/>
      <c r="I19" s="101"/>
      <c r="J19" s="101"/>
      <c r="K19" s="101"/>
    </row>
    <row r="20" spans="1:11" ht="15.6">
      <c r="A20" s="76" t="s">
        <v>109</v>
      </c>
      <c r="B20" s="80"/>
      <c r="C20" s="80"/>
      <c r="D20" s="80"/>
      <c r="E20" s="80"/>
      <c r="F20" s="80"/>
    </row>
    <row r="21" spans="1:11" ht="13.8">
      <c r="A21" s="80"/>
      <c r="B21" s="80"/>
      <c r="C21" s="80"/>
      <c r="D21" s="80"/>
      <c r="J21" s="65"/>
      <c r="K21" s="65"/>
    </row>
    <row r="22" spans="1:11" ht="13.8">
      <c r="F22" s="80"/>
      <c r="H22" s="80"/>
      <c r="I22" s="87"/>
    </row>
    <row r="26" spans="1:11" ht="13.8">
      <c r="A26" s="5" t="s">
        <v>6</v>
      </c>
      <c r="K26" s="87" t="s">
        <v>9</v>
      </c>
    </row>
    <row r="30" spans="1:11">
      <c r="E30" s="11">
        <v>9</v>
      </c>
      <c r="K30" s="17"/>
    </row>
  </sheetData>
  <mergeCells count="12">
    <mergeCell ref="D7:D8"/>
    <mergeCell ref="A3:K3"/>
    <mergeCell ref="A1:K1"/>
    <mergeCell ref="I7:I8"/>
    <mergeCell ref="J7:J8"/>
    <mergeCell ref="K7:K8"/>
    <mergeCell ref="A5:F5"/>
    <mergeCell ref="A7:A8"/>
    <mergeCell ref="E7:E8"/>
    <mergeCell ref="C7:C8"/>
    <mergeCell ref="F7:H7"/>
    <mergeCell ref="B7:B8"/>
  </mergeCells>
  <pageMargins left="0.7" right="0.7" top="0.75" bottom="0.75" header="0.3" footer="0.3"/>
  <pageSetup paperSize="9" scale="99" orientation="landscape" verticalDpi="0" r:id="rId1"/>
  <colBreaks count="1" manualBreakCount="1">
    <brk id="1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Form I</vt:lpstr>
      <vt:lpstr>Form II</vt:lpstr>
      <vt:lpstr>Appendix I</vt:lpstr>
      <vt:lpstr>Appendix-II</vt:lpstr>
      <vt:lpstr>Appendix III</vt:lpstr>
      <vt:lpstr>Appendix IV A</vt:lpstr>
      <vt:lpstr>Appendix IV B</vt:lpstr>
      <vt:lpstr>Appendix V</vt:lpstr>
      <vt:lpstr>Appendix VI</vt:lpstr>
      <vt:lpstr>'Appendix I'!Print_Area</vt:lpstr>
      <vt:lpstr>'Appendix III'!Print_Area</vt:lpstr>
      <vt:lpstr>'Appendix IV A'!Print_Area</vt:lpstr>
      <vt:lpstr>'Appendix IV B'!Print_Area</vt:lpstr>
      <vt:lpstr>'Appendix V'!Print_Area</vt:lpstr>
      <vt:lpstr>'Appendix VI'!Print_Area</vt:lpstr>
      <vt:lpstr>'Appendix-II'!Print_Area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lenovo</cp:lastModifiedBy>
  <cp:lastPrinted>2018-07-28T05:25:58Z</cp:lastPrinted>
  <dcterms:created xsi:type="dcterms:W3CDTF">2008-07-31T21:44:49Z</dcterms:created>
  <dcterms:modified xsi:type="dcterms:W3CDTF">2018-07-28T05:33:19Z</dcterms:modified>
</cp:coreProperties>
</file>